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aΑΑΑΑΑΑΠΟΤΕΛΕΣΜΑΤΑ\2024\ΥΠΑ\ΠΡΟΣΩΡΙΝΑ ΥΠΑ_2Γ_2024\ΠΡΟΣΩΡΙΝΑ 2Γ_2024\"/>
    </mc:Choice>
  </mc:AlternateContent>
  <bookViews>
    <workbookView xWindow="0" yWindow="0" windowWidth="28740" windowHeight="12240"/>
  </bookViews>
  <sheets>
    <sheet name="2Γ_2024_ΠΕ_ΑΠΟΡΡΙΠΤΕΟΙ_ΓΡΑΦΕΙΟ " sheetId="1" r:id="rId1"/>
  </sheets>
  <calcPr calcId="162913"/>
</workbook>
</file>

<file path=xl/calcChain.xml><?xml version="1.0" encoding="utf-8"?>
<calcChain xmlns="http://schemas.openxmlformats.org/spreadsheetml/2006/main">
  <c r="B6" i="1" l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84" i="1"/>
  <c r="B85" i="1"/>
  <c r="B86" i="1"/>
  <c r="B87" i="1"/>
  <c r="B88" i="1"/>
  <c r="B89" i="1"/>
  <c r="B90" i="1"/>
  <c r="B91" i="1"/>
  <c r="B92" i="1"/>
  <c r="B93" i="1"/>
  <c r="C93" i="1"/>
  <c r="B94" i="1"/>
  <c r="B95" i="1"/>
  <c r="B96" i="1"/>
  <c r="B97" i="1"/>
  <c r="B98" i="1"/>
  <c r="B99" i="1"/>
  <c r="B100" i="1"/>
  <c r="B101" i="1"/>
  <c r="B102" i="1"/>
  <c r="B103" i="1"/>
  <c r="B104" i="1"/>
  <c r="B105" i="1"/>
  <c r="B106" i="1"/>
  <c r="B107" i="1"/>
  <c r="B108" i="1"/>
  <c r="B109" i="1"/>
  <c r="B110" i="1"/>
  <c r="B111" i="1"/>
  <c r="B112" i="1"/>
  <c r="B113" i="1"/>
  <c r="B114" i="1"/>
  <c r="B115" i="1"/>
  <c r="B116" i="1"/>
  <c r="B117" i="1"/>
  <c r="B118" i="1"/>
  <c r="B119" i="1"/>
  <c r="B120" i="1"/>
  <c r="B121" i="1"/>
  <c r="B122" i="1"/>
  <c r="B123" i="1"/>
  <c r="B124" i="1"/>
  <c r="B125" i="1"/>
  <c r="B126" i="1"/>
  <c r="B127" i="1"/>
  <c r="B128" i="1"/>
  <c r="B129" i="1"/>
  <c r="B130" i="1"/>
  <c r="B131" i="1"/>
  <c r="B132" i="1"/>
  <c r="B133" i="1"/>
  <c r="B134" i="1"/>
  <c r="B135" i="1"/>
  <c r="B136" i="1"/>
  <c r="B137" i="1"/>
  <c r="B138" i="1"/>
  <c r="B139" i="1"/>
  <c r="B140" i="1"/>
  <c r="B141" i="1"/>
  <c r="B142" i="1"/>
  <c r="B143" i="1"/>
  <c r="B144" i="1"/>
  <c r="C144" i="1"/>
  <c r="B145" i="1"/>
  <c r="B146" i="1"/>
  <c r="B147" i="1"/>
  <c r="B148" i="1"/>
  <c r="B149" i="1"/>
  <c r="B150" i="1"/>
  <c r="B151" i="1"/>
  <c r="B152" i="1"/>
  <c r="B153" i="1"/>
  <c r="B154" i="1"/>
  <c r="B155" i="1"/>
  <c r="B156" i="1"/>
  <c r="B157" i="1"/>
  <c r="B158" i="1"/>
  <c r="B159" i="1"/>
  <c r="B160" i="1"/>
  <c r="B161" i="1"/>
  <c r="B162" i="1"/>
  <c r="B163" i="1"/>
  <c r="B164" i="1"/>
  <c r="B165" i="1"/>
  <c r="B166" i="1"/>
  <c r="B167" i="1"/>
  <c r="B168" i="1"/>
  <c r="C168" i="1"/>
  <c r="B169" i="1"/>
  <c r="B170" i="1"/>
  <c r="B171" i="1"/>
  <c r="B172" i="1"/>
  <c r="B173" i="1"/>
  <c r="B174" i="1"/>
  <c r="B175" i="1"/>
  <c r="B176" i="1"/>
  <c r="B177" i="1"/>
  <c r="B178" i="1"/>
  <c r="B179" i="1"/>
  <c r="B180" i="1"/>
  <c r="B181" i="1"/>
  <c r="B182" i="1"/>
  <c r="B183" i="1"/>
  <c r="B184" i="1"/>
  <c r="B185" i="1"/>
  <c r="B186" i="1"/>
  <c r="B187" i="1"/>
  <c r="B188" i="1"/>
  <c r="B189" i="1"/>
  <c r="B190" i="1"/>
  <c r="B191" i="1"/>
  <c r="B192" i="1"/>
  <c r="B193" i="1"/>
  <c r="B194" i="1"/>
  <c r="B195" i="1"/>
  <c r="B196" i="1"/>
  <c r="B197" i="1"/>
  <c r="B198" i="1"/>
  <c r="B199" i="1"/>
  <c r="B200" i="1"/>
  <c r="B201" i="1"/>
  <c r="B202" i="1"/>
  <c r="B203" i="1"/>
  <c r="B204" i="1"/>
  <c r="B205" i="1"/>
  <c r="B206" i="1"/>
  <c r="B207" i="1"/>
  <c r="B208" i="1"/>
  <c r="B209" i="1"/>
  <c r="B210" i="1"/>
  <c r="B211" i="1"/>
  <c r="B212" i="1"/>
  <c r="B213" i="1"/>
  <c r="B214" i="1"/>
  <c r="B215" i="1"/>
  <c r="C215" i="1"/>
  <c r="B216" i="1"/>
  <c r="B217" i="1"/>
  <c r="B218" i="1"/>
  <c r="B219" i="1"/>
  <c r="B220" i="1"/>
  <c r="B221" i="1"/>
  <c r="B222" i="1"/>
  <c r="B223" i="1"/>
  <c r="B224" i="1"/>
  <c r="B225" i="1"/>
  <c r="B226" i="1"/>
  <c r="B227" i="1"/>
  <c r="B228" i="1"/>
  <c r="B229" i="1"/>
  <c r="B230" i="1"/>
  <c r="B231" i="1"/>
  <c r="B232" i="1"/>
  <c r="B233" i="1"/>
  <c r="B234" i="1"/>
  <c r="B235" i="1"/>
  <c r="B236" i="1"/>
  <c r="B237" i="1"/>
  <c r="B238" i="1"/>
  <c r="B239" i="1"/>
  <c r="B240" i="1"/>
  <c r="B241" i="1"/>
  <c r="B242" i="1"/>
  <c r="B243" i="1"/>
  <c r="B244" i="1"/>
  <c r="B245" i="1"/>
  <c r="B246" i="1"/>
  <c r="B247" i="1"/>
  <c r="B248" i="1"/>
  <c r="B249" i="1"/>
  <c r="B250" i="1"/>
  <c r="B251" i="1"/>
  <c r="B252" i="1"/>
  <c r="B253" i="1"/>
  <c r="B254" i="1"/>
  <c r="B255" i="1"/>
  <c r="B256" i="1"/>
  <c r="B257" i="1"/>
  <c r="B258" i="1"/>
  <c r="B259" i="1"/>
  <c r="B260" i="1"/>
  <c r="B261" i="1"/>
  <c r="B262" i="1"/>
  <c r="B263" i="1"/>
  <c r="B264" i="1"/>
  <c r="B265" i="1"/>
  <c r="B266" i="1"/>
  <c r="B267" i="1"/>
  <c r="B268" i="1"/>
  <c r="B269" i="1"/>
  <c r="B270" i="1"/>
  <c r="B271" i="1"/>
  <c r="B272" i="1"/>
  <c r="B273" i="1"/>
  <c r="B274" i="1"/>
  <c r="B275" i="1"/>
  <c r="B276" i="1"/>
  <c r="B277" i="1"/>
  <c r="B278" i="1"/>
  <c r="B279" i="1"/>
  <c r="B280" i="1"/>
  <c r="B281" i="1"/>
  <c r="B282" i="1"/>
  <c r="B283" i="1"/>
  <c r="B284" i="1"/>
  <c r="B285" i="1"/>
  <c r="B286" i="1"/>
  <c r="B287" i="1"/>
  <c r="B288" i="1"/>
  <c r="B289" i="1"/>
  <c r="B290" i="1"/>
  <c r="B291" i="1"/>
  <c r="B292" i="1"/>
  <c r="B293" i="1"/>
  <c r="B294" i="1"/>
  <c r="B295" i="1"/>
  <c r="B296" i="1"/>
  <c r="B297" i="1"/>
  <c r="B298" i="1"/>
  <c r="B299" i="1"/>
  <c r="B300" i="1"/>
  <c r="B301" i="1"/>
  <c r="B302" i="1"/>
  <c r="B303" i="1"/>
  <c r="B304" i="1"/>
  <c r="B305" i="1"/>
  <c r="B306" i="1"/>
  <c r="B307" i="1"/>
  <c r="B308" i="1"/>
  <c r="B309" i="1"/>
  <c r="B310" i="1"/>
  <c r="B311" i="1"/>
  <c r="B312" i="1"/>
  <c r="B313" i="1"/>
  <c r="B314" i="1"/>
  <c r="B315" i="1"/>
  <c r="B316" i="1"/>
  <c r="B317" i="1"/>
  <c r="B318" i="1"/>
  <c r="B319" i="1"/>
  <c r="B320" i="1"/>
  <c r="B321" i="1"/>
  <c r="B322" i="1"/>
  <c r="B323" i="1"/>
  <c r="B324" i="1"/>
  <c r="B325" i="1"/>
  <c r="B326" i="1"/>
  <c r="B327" i="1"/>
  <c r="B328" i="1"/>
  <c r="C328" i="1"/>
  <c r="B329" i="1"/>
  <c r="B330" i="1"/>
  <c r="B331" i="1"/>
  <c r="B332" i="1"/>
  <c r="B333" i="1"/>
  <c r="B334" i="1"/>
  <c r="B335" i="1"/>
  <c r="B336" i="1"/>
  <c r="B337" i="1"/>
  <c r="B338" i="1"/>
  <c r="B339" i="1"/>
  <c r="B340" i="1"/>
  <c r="B341" i="1"/>
  <c r="B342" i="1"/>
  <c r="B343" i="1"/>
  <c r="B344" i="1"/>
  <c r="B345" i="1"/>
  <c r="B346" i="1"/>
  <c r="B347" i="1"/>
  <c r="B348" i="1"/>
  <c r="B349" i="1"/>
  <c r="B350" i="1"/>
  <c r="B351" i="1"/>
  <c r="B352" i="1"/>
  <c r="B353" i="1"/>
  <c r="B354" i="1"/>
  <c r="B355" i="1"/>
  <c r="B356" i="1"/>
  <c r="B357" i="1"/>
  <c r="B358" i="1"/>
  <c r="B359" i="1"/>
  <c r="B360" i="1"/>
  <c r="B361" i="1"/>
  <c r="B362" i="1"/>
  <c r="B363" i="1"/>
  <c r="B364" i="1"/>
  <c r="B365" i="1"/>
  <c r="B366" i="1"/>
  <c r="B367" i="1"/>
  <c r="B368" i="1"/>
  <c r="B369" i="1"/>
  <c r="B370" i="1"/>
  <c r="B371" i="1"/>
  <c r="B372" i="1"/>
  <c r="B373" i="1"/>
  <c r="B374" i="1"/>
  <c r="B375" i="1"/>
  <c r="B376" i="1"/>
  <c r="B377" i="1"/>
  <c r="B378" i="1"/>
  <c r="B379" i="1"/>
  <c r="B380" i="1"/>
  <c r="B381" i="1"/>
  <c r="B382" i="1"/>
  <c r="B383" i="1"/>
  <c r="B384" i="1"/>
  <c r="B385" i="1"/>
  <c r="B386" i="1"/>
  <c r="B387" i="1"/>
  <c r="B388" i="1"/>
  <c r="B389" i="1"/>
  <c r="C389" i="1"/>
  <c r="B390" i="1"/>
  <c r="B391" i="1"/>
  <c r="B392" i="1"/>
  <c r="B393" i="1"/>
  <c r="B394" i="1"/>
  <c r="B395" i="1"/>
  <c r="B396" i="1"/>
  <c r="B397" i="1"/>
  <c r="B398" i="1"/>
  <c r="B399" i="1"/>
  <c r="B400" i="1"/>
  <c r="B401" i="1"/>
  <c r="B402" i="1"/>
  <c r="B403" i="1"/>
  <c r="B404" i="1"/>
  <c r="B405" i="1"/>
  <c r="B406" i="1"/>
  <c r="B407" i="1"/>
  <c r="B408" i="1"/>
  <c r="B409" i="1"/>
  <c r="B410" i="1"/>
  <c r="B411" i="1"/>
  <c r="B412" i="1"/>
  <c r="B413" i="1"/>
  <c r="B414" i="1"/>
  <c r="B415" i="1"/>
  <c r="B416" i="1"/>
  <c r="B417" i="1"/>
  <c r="B418" i="1"/>
  <c r="B419" i="1"/>
  <c r="B420" i="1"/>
  <c r="B421" i="1"/>
  <c r="B422" i="1"/>
  <c r="B423" i="1"/>
  <c r="B424" i="1"/>
  <c r="B425" i="1"/>
  <c r="B426" i="1"/>
  <c r="B427" i="1"/>
  <c r="B428" i="1"/>
  <c r="B429" i="1"/>
  <c r="B430" i="1"/>
  <c r="B431" i="1"/>
  <c r="B432" i="1"/>
  <c r="B433" i="1"/>
  <c r="B434" i="1"/>
  <c r="B435" i="1"/>
  <c r="B436" i="1"/>
  <c r="B437" i="1"/>
  <c r="B438" i="1"/>
  <c r="B439" i="1"/>
  <c r="B440" i="1"/>
  <c r="B441" i="1"/>
  <c r="B442" i="1"/>
  <c r="B443" i="1"/>
  <c r="B444" i="1"/>
  <c r="B445" i="1"/>
  <c r="B446" i="1"/>
  <c r="B447" i="1"/>
  <c r="B448" i="1"/>
  <c r="B449" i="1"/>
  <c r="B450" i="1"/>
  <c r="B451" i="1"/>
  <c r="B452" i="1"/>
  <c r="B453" i="1"/>
  <c r="B454" i="1"/>
  <c r="B455" i="1"/>
  <c r="B456" i="1"/>
  <c r="B457" i="1"/>
  <c r="B458" i="1"/>
  <c r="B459" i="1"/>
  <c r="B460" i="1"/>
  <c r="B461" i="1"/>
  <c r="B462" i="1"/>
  <c r="B463" i="1"/>
  <c r="B464" i="1"/>
  <c r="B465" i="1"/>
  <c r="B466" i="1"/>
  <c r="B467" i="1"/>
  <c r="B468" i="1"/>
  <c r="B469" i="1"/>
  <c r="B470" i="1"/>
  <c r="B471" i="1"/>
  <c r="B472" i="1"/>
  <c r="B473" i="1"/>
  <c r="B474" i="1"/>
  <c r="B475" i="1"/>
  <c r="B476" i="1"/>
  <c r="B477" i="1"/>
  <c r="B478" i="1"/>
  <c r="B479" i="1"/>
  <c r="B480" i="1"/>
  <c r="B481" i="1"/>
  <c r="B482" i="1"/>
  <c r="B483" i="1"/>
  <c r="B484" i="1"/>
  <c r="B485" i="1"/>
  <c r="B486" i="1"/>
  <c r="B487" i="1"/>
  <c r="B488" i="1"/>
  <c r="B489" i="1"/>
  <c r="B490" i="1"/>
  <c r="B491" i="1"/>
  <c r="B492" i="1"/>
  <c r="B493" i="1"/>
  <c r="B494" i="1"/>
  <c r="B495" i="1"/>
  <c r="B496" i="1"/>
  <c r="B497" i="1"/>
  <c r="B498" i="1"/>
  <c r="B499" i="1"/>
  <c r="B500" i="1"/>
  <c r="B501" i="1"/>
  <c r="B502" i="1"/>
  <c r="B503" i="1"/>
  <c r="B504" i="1"/>
  <c r="B505" i="1"/>
  <c r="B506" i="1"/>
  <c r="B507" i="1"/>
  <c r="B508" i="1"/>
  <c r="B509" i="1"/>
  <c r="B510" i="1"/>
  <c r="B511" i="1"/>
  <c r="B512" i="1"/>
  <c r="B513" i="1"/>
  <c r="B514" i="1"/>
  <c r="B515" i="1"/>
  <c r="B516" i="1"/>
  <c r="B517" i="1"/>
  <c r="B518" i="1"/>
  <c r="B519" i="1"/>
  <c r="B520" i="1"/>
  <c r="B521" i="1"/>
  <c r="B522" i="1"/>
  <c r="B523" i="1"/>
  <c r="B524" i="1"/>
  <c r="B525" i="1"/>
  <c r="B526" i="1"/>
  <c r="B527" i="1"/>
  <c r="B528" i="1"/>
  <c r="B529" i="1"/>
  <c r="B530" i="1"/>
  <c r="B531" i="1"/>
  <c r="B532" i="1"/>
  <c r="B533" i="1"/>
  <c r="B534" i="1"/>
  <c r="B535" i="1"/>
  <c r="B536" i="1"/>
  <c r="B537" i="1"/>
  <c r="B538" i="1"/>
  <c r="B539" i="1"/>
  <c r="B540" i="1"/>
  <c r="B541" i="1"/>
  <c r="B542" i="1"/>
  <c r="B543" i="1"/>
  <c r="B544" i="1"/>
  <c r="B545" i="1"/>
  <c r="B546" i="1"/>
  <c r="B547" i="1"/>
  <c r="B548" i="1"/>
  <c r="B549" i="1"/>
  <c r="B550" i="1"/>
  <c r="B551" i="1"/>
  <c r="B552" i="1"/>
  <c r="B553" i="1"/>
  <c r="B554" i="1"/>
  <c r="B555" i="1"/>
  <c r="B556" i="1"/>
  <c r="B557" i="1"/>
  <c r="B558" i="1"/>
  <c r="B559" i="1"/>
  <c r="B560" i="1"/>
  <c r="B561" i="1"/>
  <c r="B562" i="1"/>
  <c r="B563" i="1"/>
  <c r="B564" i="1"/>
  <c r="B565" i="1"/>
  <c r="B566" i="1"/>
  <c r="B567" i="1"/>
  <c r="B568" i="1"/>
  <c r="B569" i="1"/>
  <c r="B570" i="1"/>
  <c r="B571" i="1"/>
  <c r="B572" i="1"/>
  <c r="B573" i="1"/>
  <c r="B574" i="1"/>
  <c r="B575" i="1"/>
  <c r="B576" i="1"/>
  <c r="B577" i="1"/>
  <c r="B578" i="1"/>
  <c r="B579" i="1"/>
  <c r="B580" i="1"/>
  <c r="B581" i="1"/>
  <c r="B582" i="1"/>
  <c r="B583" i="1"/>
  <c r="B584" i="1"/>
  <c r="B585" i="1"/>
  <c r="B586" i="1"/>
  <c r="B587" i="1"/>
  <c r="B588" i="1"/>
  <c r="B589" i="1"/>
  <c r="B590" i="1"/>
  <c r="B591" i="1"/>
  <c r="B592" i="1"/>
  <c r="B593" i="1"/>
  <c r="B594" i="1"/>
  <c r="B595" i="1"/>
  <c r="B596" i="1"/>
  <c r="B597" i="1"/>
  <c r="B598" i="1"/>
  <c r="B599" i="1"/>
  <c r="B600" i="1"/>
  <c r="B601" i="1"/>
  <c r="B602" i="1"/>
  <c r="B603" i="1"/>
  <c r="B604" i="1"/>
  <c r="B605" i="1"/>
  <c r="B606" i="1"/>
  <c r="B607" i="1"/>
  <c r="B608" i="1"/>
  <c r="B609" i="1"/>
  <c r="B610" i="1"/>
  <c r="B611" i="1"/>
  <c r="C611" i="1"/>
  <c r="B612" i="1"/>
  <c r="B613" i="1"/>
  <c r="B614" i="1"/>
  <c r="B615" i="1"/>
  <c r="B616" i="1"/>
  <c r="B617" i="1"/>
  <c r="B618" i="1"/>
  <c r="B619" i="1"/>
  <c r="B620" i="1"/>
  <c r="B621" i="1"/>
  <c r="B622" i="1"/>
  <c r="B623" i="1"/>
  <c r="B624" i="1"/>
  <c r="B625" i="1"/>
  <c r="B626" i="1"/>
  <c r="B627" i="1"/>
  <c r="B628" i="1"/>
  <c r="B629" i="1"/>
  <c r="B630" i="1"/>
  <c r="B631" i="1"/>
  <c r="B632" i="1"/>
  <c r="B633" i="1"/>
  <c r="B634" i="1"/>
  <c r="B635" i="1"/>
  <c r="B636" i="1"/>
  <c r="B637" i="1"/>
  <c r="B638" i="1"/>
  <c r="B639" i="1"/>
  <c r="B640" i="1"/>
  <c r="B641" i="1"/>
  <c r="B642" i="1"/>
  <c r="B643" i="1"/>
  <c r="C643" i="1"/>
  <c r="B644" i="1"/>
  <c r="B645" i="1"/>
  <c r="B646" i="1"/>
  <c r="B647" i="1"/>
  <c r="B648" i="1"/>
  <c r="B649" i="1"/>
  <c r="B650" i="1"/>
  <c r="B651" i="1"/>
  <c r="B652" i="1"/>
  <c r="B653" i="1"/>
  <c r="B654" i="1"/>
  <c r="B655" i="1"/>
  <c r="B656" i="1"/>
  <c r="B657" i="1"/>
  <c r="B658" i="1"/>
  <c r="C658" i="1"/>
  <c r="B659" i="1"/>
  <c r="B660" i="1"/>
  <c r="B661" i="1"/>
  <c r="B662" i="1"/>
  <c r="B663" i="1"/>
  <c r="B664" i="1"/>
  <c r="B665" i="1"/>
  <c r="B666" i="1"/>
  <c r="B667" i="1"/>
  <c r="B668" i="1"/>
  <c r="B669" i="1"/>
  <c r="B670" i="1"/>
  <c r="B671" i="1"/>
  <c r="B672" i="1"/>
  <c r="B673" i="1"/>
  <c r="B674" i="1"/>
  <c r="B675" i="1"/>
  <c r="B676" i="1"/>
  <c r="B677" i="1"/>
  <c r="B678" i="1"/>
  <c r="C678" i="1"/>
  <c r="B679" i="1"/>
  <c r="B680" i="1"/>
  <c r="B681" i="1"/>
  <c r="B682" i="1"/>
  <c r="B683" i="1"/>
  <c r="B684" i="1"/>
  <c r="B685" i="1"/>
  <c r="B686" i="1"/>
  <c r="B687" i="1"/>
  <c r="B688" i="1"/>
  <c r="B689" i="1"/>
  <c r="B690" i="1"/>
  <c r="B691" i="1"/>
  <c r="B692" i="1"/>
  <c r="B693" i="1"/>
  <c r="B694" i="1"/>
  <c r="B695" i="1"/>
  <c r="B696" i="1"/>
  <c r="B697" i="1"/>
  <c r="B698" i="1"/>
  <c r="B699" i="1"/>
  <c r="B700" i="1"/>
  <c r="B701" i="1"/>
  <c r="B702" i="1"/>
  <c r="B703" i="1"/>
  <c r="B704" i="1"/>
  <c r="B705" i="1"/>
  <c r="B706" i="1"/>
  <c r="B707" i="1"/>
  <c r="B708" i="1"/>
  <c r="B709" i="1"/>
  <c r="B710" i="1"/>
  <c r="B711" i="1"/>
  <c r="B712" i="1"/>
  <c r="B713" i="1"/>
  <c r="B714" i="1"/>
  <c r="B715" i="1"/>
  <c r="B716" i="1"/>
  <c r="B717" i="1"/>
  <c r="B718" i="1"/>
  <c r="B719" i="1"/>
  <c r="B720" i="1"/>
  <c r="B721" i="1"/>
  <c r="B722" i="1"/>
  <c r="B723" i="1"/>
  <c r="B724" i="1"/>
  <c r="C724" i="1"/>
  <c r="B725" i="1"/>
  <c r="B726" i="1"/>
  <c r="B727" i="1"/>
  <c r="B728" i="1"/>
  <c r="B729" i="1"/>
  <c r="B730" i="1"/>
  <c r="B731" i="1"/>
  <c r="B732" i="1"/>
  <c r="B733" i="1"/>
  <c r="B734" i="1"/>
  <c r="B735" i="1"/>
  <c r="B736" i="1"/>
  <c r="B737" i="1"/>
  <c r="B738" i="1"/>
  <c r="B739" i="1"/>
  <c r="B740" i="1"/>
  <c r="B741" i="1"/>
  <c r="B742" i="1"/>
  <c r="B743" i="1"/>
  <c r="B744" i="1"/>
  <c r="B745" i="1"/>
  <c r="B746" i="1"/>
  <c r="B747" i="1"/>
  <c r="B748" i="1"/>
  <c r="B749" i="1"/>
  <c r="B750" i="1"/>
  <c r="B751" i="1"/>
  <c r="B752" i="1"/>
  <c r="B753" i="1"/>
  <c r="B754" i="1"/>
  <c r="B755" i="1"/>
  <c r="B756" i="1"/>
  <c r="B757" i="1"/>
  <c r="B758" i="1"/>
  <c r="B759" i="1"/>
  <c r="B760" i="1"/>
  <c r="B761" i="1"/>
  <c r="B762" i="1"/>
  <c r="B763" i="1"/>
  <c r="B764" i="1"/>
  <c r="B765" i="1"/>
  <c r="B766" i="1"/>
  <c r="B767" i="1"/>
  <c r="B768" i="1"/>
  <c r="B769" i="1"/>
  <c r="B770" i="1"/>
  <c r="B771" i="1"/>
  <c r="B772" i="1"/>
  <c r="B773" i="1"/>
  <c r="B774" i="1"/>
  <c r="B775" i="1"/>
  <c r="B776" i="1"/>
  <c r="B777" i="1"/>
  <c r="B778" i="1"/>
  <c r="B779" i="1"/>
  <c r="B780" i="1"/>
  <c r="B781" i="1"/>
  <c r="B782" i="1"/>
  <c r="B783" i="1"/>
  <c r="B784" i="1"/>
  <c r="C784" i="1"/>
  <c r="B785" i="1"/>
  <c r="B786" i="1"/>
  <c r="B787" i="1"/>
  <c r="B788" i="1"/>
  <c r="B789" i="1"/>
  <c r="B790" i="1"/>
  <c r="B791" i="1"/>
  <c r="B792" i="1"/>
  <c r="B793" i="1"/>
  <c r="B794" i="1"/>
  <c r="B795" i="1"/>
  <c r="B796" i="1"/>
  <c r="B797" i="1"/>
  <c r="B798" i="1"/>
  <c r="B799" i="1"/>
  <c r="B800" i="1"/>
  <c r="B801" i="1"/>
  <c r="B802" i="1"/>
  <c r="B803" i="1"/>
  <c r="B804" i="1"/>
  <c r="B805" i="1"/>
  <c r="B806" i="1"/>
  <c r="B807" i="1"/>
  <c r="B808" i="1"/>
  <c r="B809" i="1"/>
  <c r="B810" i="1"/>
  <c r="B811" i="1"/>
  <c r="B812" i="1"/>
  <c r="B813" i="1"/>
  <c r="B814" i="1"/>
  <c r="B815" i="1"/>
  <c r="B816" i="1"/>
  <c r="B817" i="1"/>
  <c r="B818" i="1"/>
  <c r="B819" i="1"/>
  <c r="B820" i="1"/>
  <c r="B821" i="1"/>
  <c r="B822" i="1"/>
  <c r="B823" i="1"/>
  <c r="B824" i="1"/>
  <c r="B825" i="1"/>
  <c r="B826" i="1"/>
  <c r="B827" i="1"/>
  <c r="B828" i="1"/>
  <c r="B829" i="1"/>
  <c r="B830" i="1"/>
  <c r="B831" i="1"/>
  <c r="B832" i="1"/>
  <c r="B833" i="1"/>
  <c r="B834" i="1"/>
  <c r="B835" i="1"/>
  <c r="B836" i="1"/>
  <c r="B837" i="1"/>
  <c r="B838" i="1"/>
  <c r="B839" i="1"/>
  <c r="B840" i="1"/>
  <c r="B841" i="1"/>
  <c r="B842" i="1"/>
  <c r="C842" i="1"/>
  <c r="B843" i="1"/>
  <c r="B844" i="1"/>
  <c r="B845" i="1"/>
  <c r="B846" i="1"/>
  <c r="B847" i="1"/>
  <c r="B848" i="1"/>
  <c r="B849" i="1"/>
  <c r="B850" i="1"/>
  <c r="B851" i="1"/>
  <c r="B852" i="1"/>
  <c r="B853" i="1"/>
  <c r="B854" i="1"/>
  <c r="B855" i="1"/>
  <c r="B856" i="1"/>
  <c r="B857" i="1"/>
  <c r="B858" i="1"/>
  <c r="B859" i="1"/>
  <c r="B860" i="1"/>
  <c r="B861" i="1"/>
  <c r="B862" i="1"/>
  <c r="B863" i="1"/>
  <c r="B864" i="1"/>
  <c r="B865" i="1"/>
  <c r="B866" i="1"/>
  <c r="B867" i="1"/>
  <c r="B868" i="1"/>
  <c r="B869" i="1"/>
  <c r="B870" i="1"/>
  <c r="B871" i="1"/>
  <c r="B872" i="1"/>
  <c r="B873" i="1"/>
  <c r="B874" i="1"/>
  <c r="B875" i="1"/>
  <c r="B876" i="1"/>
  <c r="B877" i="1"/>
  <c r="B878" i="1"/>
  <c r="B879" i="1"/>
  <c r="B880" i="1"/>
  <c r="B881" i="1"/>
  <c r="B882" i="1"/>
  <c r="B883" i="1"/>
  <c r="B884" i="1"/>
  <c r="B885" i="1"/>
  <c r="B886" i="1"/>
  <c r="B887" i="1"/>
  <c r="B888" i="1"/>
  <c r="B889" i="1"/>
  <c r="B890" i="1"/>
  <c r="B891" i="1"/>
  <c r="B892" i="1"/>
  <c r="B893" i="1"/>
  <c r="B894" i="1"/>
  <c r="B895" i="1"/>
  <c r="B896" i="1"/>
  <c r="B897" i="1"/>
  <c r="B898" i="1"/>
  <c r="B899" i="1"/>
  <c r="B900" i="1"/>
  <c r="B901" i="1"/>
  <c r="B902" i="1"/>
  <c r="B903" i="1"/>
  <c r="B904" i="1"/>
  <c r="B905" i="1"/>
  <c r="B906" i="1"/>
  <c r="B907" i="1"/>
  <c r="B908" i="1"/>
  <c r="B909" i="1"/>
  <c r="B910" i="1"/>
  <c r="B911" i="1"/>
  <c r="B912" i="1"/>
  <c r="B913" i="1"/>
  <c r="B914" i="1"/>
  <c r="B915" i="1"/>
  <c r="B916" i="1"/>
  <c r="B917" i="1"/>
  <c r="B918" i="1"/>
  <c r="B919" i="1"/>
  <c r="B920" i="1"/>
  <c r="B921" i="1"/>
  <c r="B922" i="1"/>
  <c r="B923" i="1"/>
  <c r="B924" i="1"/>
  <c r="B925" i="1"/>
  <c r="B926" i="1"/>
  <c r="B927" i="1"/>
  <c r="B928" i="1"/>
  <c r="B929" i="1"/>
  <c r="B930" i="1"/>
  <c r="B931" i="1"/>
  <c r="B932" i="1"/>
  <c r="B933" i="1"/>
  <c r="B934" i="1"/>
  <c r="B935" i="1"/>
  <c r="B936" i="1"/>
  <c r="B937" i="1"/>
  <c r="B938" i="1"/>
  <c r="B939" i="1"/>
  <c r="B940" i="1"/>
  <c r="B941" i="1"/>
  <c r="B942" i="1"/>
  <c r="B943" i="1"/>
  <c r="B944" i="1"/>
  <c r="B945" i="1"/>
  <c r="B946" i="1"/>
  <c r="B947" i="1"/>
  <c r="B948" i="1"/>
  <c r="B949" i="1"/>
  <c r="B950" i="1"/>
  <c r="B951" i="1"/>
  <c r="B952" i="1"/>
  <c r="C952" i="1"/>
  <c r="B953" i="1"/>
  <c r="B954" i="1"/>
  <c r="B955" i="1"/>
  <c r="B956" i="1"/>
  <c r="B957" i="1"/>
  <c r="B958" i="1"/>
  <c r="B959" i="1"/>
  <c r="B960" i="1"/>
  <c r="B961" i="1"/>
  <c r="B962" i="1"/>
</calcChain>
</file>

<file path=xl/sharedStrings.xml><?xml version="1.0" encoding="utf-8"?>
<sst xmlns="http://schemas.openxmlformats.org/spreadsheetml/2006/main" count="952" uniqueCount="13">
  <si>
    <t>ΠΛΗΡΩΣΗ ΘΕΣΕΩΝ ΓΡΑΠΤΟΥ ΔΙΑΓΩΝΙΣΜΟΥ  ΠΡΟΚΗΡΥΞΗ : 2Γ_2024</t>
  </si>
  <si>
    <t>ΠΙΝΑΚΑΣ ΑΠΟΡΡΙΠΤΕΩΝ</t>
  </si>
  <si>
    <t>ΚΑΤΗΓΟΡΙΑ ΕΚΠΑΙΔΕΥΣΗΣ : ΠΑΝΕΠΙΣΤΗΜΙΑΚΗΣ ΕΚΠΑΙΔΕΥΣΗΣ</t>
  </si>
  <si>
    <t>Α/Α</t>
  </si>
  <si>
    <t>ΜΟΝΑΔΙΚΟΣ ΚΩΔΙΚΟΣ</t>
  </si>
  <si>
    <t>ΑΙΤΙΟΛΟΓΙΑ ΑΠΟΡΡΙΨΗΣ</t>
  </si>
  <si>
    <t>ΜΗ ΕΠΙΤΥΧΩΝ FEAST I</t>
  </si>
  <si>
    <t>ΜΗ ΕΠΙΤΥΧΩΝ  FEAST II</t>
  </si>
  <si>
    <t>ΕΛΛΕΙΨΗ ΤΙΤΛΟΥ</t>
  </si>
  <si>
    <t>ΕΛΛΕΙΨΗ ΤΙΤΛΟΥ, 001, 002</t>
  </si>
  <si>
    <t>ΜΗ ΣΥΜΜΕΤΕΧΩΝ  FEAST II</t>
  </si>
  <si>
    <t>****************************************************************************************************************************</t>
  </si>
  <si>
    <t>*** Η ΜΗ ΣΥΜΠΛΗΡΩΣΗ ΤΩΝ ΑΠΑΡΑΙΤΗΤΩΝ ΣΤΟΙΧΕΙΩΝ ΣΤΗΝ ΑΙΤΗΣΗ ΙΣΟΔΥΝΑΜΕΙ ΜΕ ΤΗΝ ΕΛΛΕΙΨΗ ΤΩΝ ΣΤΟΙΧΕΙΩΝ ΑΥΤΩΝ ΑΠΟ ΤΟΝ ΥΠΟΨΗΦΙΟ ***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</si>
</sst>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8"/>
      <color theme="3"/>
      <name val="Calibri Light"/>
      <family val="2"/>
      <charset val="161"/>
      <scheme val="major"/>
    </font>
    <font>
      <b/>
      <sz val="15"/>
      <color theme="3"/>
      <name val="Calibri"/>
      <family val="2"/>
      <charset val="161"/>
      <scheme val="minor"/>
    </font>
    <font>
      <b/>
      <sz val="13"/>
      <color theme="3"/>
      <name val="Calibri"/>
      <family val="2"/>
      <charset val="161"/>
      <scheme val="minor"/>
    </font>
    <font>
      <b/>
      <sz val="11"/>
      <color theme="3"/>
      <name val="Calibri"/>
      <family val="2"/>
      <charset val="161"/>
      <scheme val="minor"/>
    </font>
    <font>
      <sz val="11"/>
      <color rgb="FF006100"/>
      <name val="Calibri"/>
      <family val="2"/>
      <charset val="161"/>
      <scheme val="minor"/>
    </font>
    <font>
      <sz val="11"/>
      <color rgb="FF9C0006"/>
      <name val="Calibri"/>
      <family val="2"/>
      <charset val="161"/>
      <scheme val="minor"/>
    </font>
    <font>
      <sz val="11"/>
      <color rgb="FF9C6500"/>
      <name val="Calibri"/>
      <family val="2"/>
      <charset val="161"/>
      <scheme val="minor"/>
    </font>
    <font>
      <sz val="11"/>
      <color rgb="FF3F3F76"/>
      <name val="Calibri"/>
      <family val="2"/>
      <charset val="161"/>
      <scheme val="minor"/>
    </font>
    <font>
      <b/>
      <sz val="11"/>
      <color rgb="FF3F3F3F"/>
      <name val="Calibri"/>
      <family val="2"/>
      <charset val="161"/>
      <scheme val="minor"/>
    </font>
    <font>
      <b/>
      <sz val="11"/>
      <color rgb="FFFA7D00"/>
      <name val="Calibri"/>
      <family val="2"/>
      <charset val="161"/>
      <scheme val="minor"/>
    </font>
    <font>
      <sz val="11"/>
      <color rgb="FFFA7D00"/>
      <name val="Calibri"/>
      <family val="2"/>
      <charset val="161"/>
      <scheme val="minor"/>
    </font>
    <font>
      <b/>
      <sz val="11"/>
      <color theme="0"/>
      <name val="Calibri"/>
      <family val="2"/>
      <charset val="161"/>
      <scheme val="minor"/>
    </font>
    <font>
      <sz val="11"/>
      <color rgb="FFFF0000"/>
      <name val="Calibri"/>
      <family val="2"/>
      <charset val="161"/>
      <scheme val="minor"/>
    </font>
    <font>
      <i/>
      <sz val="11"/>
      <color rgb="FF7F7F7F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sz val="11"/>
      <color theme="0"/>
      <name val="Calibri"/>
      <family val="2"/>
      <charset val="161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">
    <xf numFmtId="0" fontId="0" fillId="0" borderId="0" xfId="0"/>
  </cellXfs>
  <cellStyles count="42">
    <cellStyle name="20% - Έμφαση1" xfId="19" builtinId="30" customBuiltin="1"/>
    <cellStyle name="20% - Έμφαση2" xfId="23" builtinId="34" customBuiltin="1"/>
    <cellStyle name="20% - Έμφαση3" xfId="27" builtinId="38" customBuiltin="1"/>
    <cellStyle name="20% - Έμφαση4" xfId="31" builtinId="42" customBuiltin="1"/>
    <cellStyle name="20% - Έμφαση5" xfId="35" builtinId="46" customBuiltin="1"/>
    <cellStyle name="20% - Έμφαση6" xfId="39" builtinId="50" customBuiltin="1"/>
    <cellStyle name="40% - Έμφαση1" xfId="20" builtinId="31" customBuiltin="1"/>
    <cellStyle name="40% - Έμφαση2" xfId="24" builtinId="35" customBuiltin="1"/>
    <cellStyle name="40% - Έμφαση3" xfId="28" builtinId="39" customBuiltin="1"/>
    <cellStyle name="40% - Έμφαση4" xfId="32" builtinId="43" customBuiltin="1"/>
    <cellStyle name="40% - Έμφαση5" xfId="36" builtinId="47" customBuiltin="1"/>
    <cellStyle name="40% - Έμφαση6" xfId="40" builtinId="51" customBuiltin="1"/>
    <cellStyle name="60% - Έμφαση1" xfId="21" builtinId="32" customBuiltin="1"/>
    <cellStyle name="60% - Έμφαση2" xfId="25" builtinId="36" customBuiltin="1"/>
    <cellStyle name="60% - Έμφαση3" xfId="29" builtinId="40" customBuiltin="1"/>
    <cellStyle name="60% - Έμφαση4" xfId="33" builtinId="44" customBuiltin="1"/>
    <cellStyle name="60% - Έμφαση5" xfId="37" builtinId="48" customBuiltin="1"/>
    <cellStyle name="60% - Έμφαση6" xfId="41" builtinId="52" customBuiltin="1"/>
    <cellStyle name="Εισαγωγή" xfId="9" builtinId="20" customBuiltin="1"/>
    <cellStyle name="Έλεγχος κελιού" xfId="13" builtinId="23" customBuiltin="1"/>
    <cellStyle name="Έμφαση1" xfId="18" builtinId="29" customBuiltin="1"/>
    <cellStyle name="Έμφαση2" xfId="22" builtinId="33" customBuiltin="1"/>
    <cellStyle name="Έμφαση3" xfId="26" builtinId="37" customBuiltin="1"/>
    <cellStyle name="Έμφαση4" xfId="30" builtinId="41" customBuiltin="1"/>
    <cellStyle name="Έμφαση5" xfId="34" builtinId="45" customBuiltin="1"/>
    <cellStyle name="Έμφαση6" xfId="38" builtinId="49" customBuiltin="1"/>
    <cellStyle name="Έξοδος" xfId="10" builtinId="21" customBuiltin="1"/>
    <cellStyle name="Επεξηγηματικό κείμενο" xfId="16" builtinId="53" customBuiltin="1"/>
    <cellStyle name="Επικεφαλίδα 1" xfId="2" builtinId="16" customBuiltin="1"/>
    <cellStyle name="Επικεφαλίδα 2" xfId="3" builtinId="17" customBuiltin="1"/>
    <cellStyle name="Επικεφαλίδα 3" xfId="4" builtinId="18" customBuiltin="1"/>
    <cellStyle name="Επικεφαλίδα 4" xfId="5" builtinId="19" customBuiltin="1"/>
    <cellStyle name="Κακό" xfId="7" builtinId="27" customBuiltin="1"/>
    <cellStyle name="Καλό" xfId="6" builtinId="26" customBuiltin="1"/>
    <cellStyle name="Κανονικό" xfId="0" builtinId="0"/>
    <cellStyle name="Ουδέτερο" xfId="8" builtinId="28" customBuiltin="1"/>
    <cellStyle name="Προειδοποιητικό κείμενο" xfId="14" builtinId="11" customBuiltin="1"/>
    <cellStyle name="Σημείωση" xfId="15" builtinId="10" customBuiltin="1"/>
    <cellStyle name="Συνδεδεμένο κελί" xfId="12" builtinId="24" customBuiltin="1"/>
    <cellStyle name="Σύνολο" xfId="17" builtinId="25" customBuiltin="1"/>
    <cellStyle name="Τίτλος" xfId="1" builtinId="15" customBuiltin="1"/>
    <cellStyle name="Υπολογισμός" xfId="11" builtinId="22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967"/>
  <sheetViews>
    <sheetView tabSelected="1" workbookViewId="0"/>
  </sheetViews>
  <sheetFormatPr defaultRowHeight="15" x14ac:dyDescent="0.25"/>
  <sheetData>
    <row r="1" spans="1:3" x14ac:dyDescent="0.25">
      <c r="A1" t="s">
        <v>0</v>
      </c>
    </row>
    <row r="2" spans="1:3" x14ac:dyDescent="0.25">
      <c r="A2" t="s">
        <v>1</v>
      </c>
    </row>
    <row r="3" spans="1:3" x14ac:dyDescent="0.25">
      <c r="A3" t="s">
        <v>2</v>
      </c>
    </row>
    <row r="5" spans="1:3" x14ac:dyDescent="0.25">
      <c r="A5" t="s">
        <v>3</v>
      </c>
      <c r="B5" t="s">
        <v>4</v>
      </c>
      <c r="C5" t="s">
        <v>5</v>
      </c>
    </row>
    <row r="6" spans="1:3" x14ac:dyDescent="0.25">
      <c r="A6">
        <v>1</v>
      </c>
      <c r="B6" t="str">
        <f>"00444478"</f>
        <v>00444478</v>
      </c>
      <c r="C6" t="s">
        <v>6</v>
      </c>
    </row>
    <row r="7" spans="1:3" x14ac:dyDescent="0.25">
      <c r="A7">
        <v>2</v>
      </c>
      <c r="B7" t="str">
        <f>"01063167"</f>
        <v>01063167</v>
      </c>
      <c r="C7" t="s">
        <v>6</v>
      </c>
    </row>
    <row r="8" spans="1:3" x14ac:dyDescent="0.25">
      <c r="A8">
        <v>3</v>
      </c>
      <c r="B8" t="str">
        <f>"00454215"</f>
        <v>00454215</v>
      </c>
      <c r="C8" t="s">
        <v>6</v>
      </c>
    </row>
    <row r="9" spans="1:3" x14ac:dyDescent="0.25">
      <c r="A9">
        <v>4</v>
      </c>
      <c r="B9" t="str">
        <f>"00761751"</f>
        <v>00761751</v>
      </c>
      <c r="C9" t="s">
        <v>7</v>
      </c>
    </row>
    <row r="10" spans="1:3" x14ac:dyDescent="0.25">
      <c r="A10">
        <v>5</v>
      </c>
      <c r="B10" t="str">
        <f>"01065457"</f>
        <v>01065457</v>
      </c>
      <c r="C10" t="s">
        <v>8</v>
      </c>
    </row>
    <row r="11" spans="1:3" x14ac:dyDescent="0.25">
      <c r="A11">
        <v>6</v>
      </c>
      <c r="B11" t="str">
        <f>"00986271"</f>
        <v>00986271</v>
      </c>
      <c r="C11" t="s">
        <v>6</v>
      </c>
    </row>
    <row r="12" spans="1:3" x14ac:dyDescent="0.25">
      <c r="A12">
        <v>7</v>
      </c>
      <c r="B12" t="str">
        <f>"01036895"</f>
        <v>01036895</v>
      </c>
      <c r="C12" t="s">
        <v>6</v>
      </c>
    </row>
    <row r="13" spans="1:3" x14ac:dyDescent="0.25">
      <c r="A13">
        <v>8</v>
      </c>
      <c r="B13" t="str">
        <f>"01068572"</f>
        <v>01068572</v>
      </c>
      <c r="C13" t="s">
        <v>6</v>
      </c>
    </row>
    <row r="14" spans="1:3" x14ac:dyDescent="0.25">
      <c r="A14">
        <v>9</v>
      </c>
      <c r="B14" t="str">
        <f>"01067886"</f>
        <v>01067886</v>
      </c>
      <c r="C14" t="s">
        <v>7</v>
      </c>
    </row>
    <row r="15" spans="1:3" x14ac:dyDescent="0.25">
      <c r="A15">
        <v>10</v>
      </c>
      <c r="B15" t="str">
        <f>"00977634"</f>
        <v>00977634</v>
      </c>
      <c r="C15" t="s">
        <v>7</v>
      </c>
    </row>
    <row r="16" spans="1:3" x14ac:dyDescent="0.25">
      <c r="A16">
        <v>11</v>
      </c>
      <c r="B16" t="str">
        <f>"01066052"</f>
        <v>01066052</v>
      </c>
      <c r="C16" t="s">
        <v>7</v>
      </c>
    </row>
    <row r="17" spans="1:3" x14ac:dyDescent="0.25">
      <c r="A17">
        <v>12</v>
      </c>
      <c r="B17" t="str">
        <f>"00948922"</f>
        <v>00948922</v>
      </c>
      <c r="C17" t="s">
        <v>6</v>
      </c>
    </row>
    <row r="18" spans="1:3" x14ac:dyDescent="0.25">
      <c r="A18">
        <v>13</v>
      </c>
      <c r="B18" t="str">
        <f>"00601503"</f>
        <v>00601503</v>
      </c>
      <c r="C18" t="s">
        <v>7</v>
      </c>
    </row>
    <row r="19" spans="1:3" x14ac:dyDescent="0.25">
      <c r="A19">
        <v>14</v>
      </c>
      <c r="B19" t="str">
        <f>"01062681"</f>
        <v>01062681</v>
      </c>
      <c r="C19" t="s">
        <v>6</v>
      </c>
    </row>
    <row r="20" spans="1:3" x14ac:dyDescent="0.25">
      <c r="A20">
        <v>15</v>
      </c>
      <c r="B20" t="str">
        <f>"01026834"</f>
        <v>01026834</v>
      </c>
      <c r="C20" t="s">
        <v>6</v>
      </c>
    </row>
    <row r="21" spans="1:3" x14ac:dyDescent="0.25">
      <c r="A21">
        <v>16</v>
      </c>
      <c r="B21" t="str">
        <f>"01017423"</f>
        <v>01017423</v>
      </c>
      <c r="C21" t="s">
        <v>6</v>
      </c>
    </row>
    <row r="22" spans="1:3" x14ac:dyDescent="0.25">
      <c r="A22">
        <v>17</v>
      </c>
      <c r="B22" t="str">
        <f>"01064157"</f>
        <v>01064157</v>
      </c>
      <c r="C22" t="s">
        <v>6</v>
      </c>
    </row>
    <row r="23" spans="1:3" x14ac:dyDescent="0.25">
      <c r="A23">
        <v>18</v>
      </c>
      <c r="B23" t="str">
        <f>"00953694"</f>
        <v>00953694</v>
      </c>
      <c r="C23" t="s">
        <v>7</v>
      </c>
    </row>
    <row r="24" spans="1:3" x14ac:dyDescent="0.25">
      <c r="A24">
        <v>19</v>
      </c>
      <c r="B24" t="str">
        <f>"01062923"</f>
        <v>01062923</v>
      </c>
      <c r="C24" t="s">
        <v>7</v>
      </c>
    </row>
    <row r="25" spans="1:3" x14ac:dyDescent="0.25">
      <c r="A25">
        <v>20</v>
      </c>
      <c r="B25" t="str">
        <f>"00821500"</f>
        <v>00821500</v>
      </c>
      <c r="C25" t="s">
        <v>7</v>
      </c>
    </row>
    <row r="26" spans="1:3" x14ac:dyDescent="0.25">
      <c r="A26">
        <v>21</v>
      </c>
      <c r="B26" t="str">
        <f>"00900948"</f>
        <v>00900948</v>
      </c>
      <c r="C26" t="s">
        <v>6</v>
      </c>
    </row>
    <row r="27" spans="1:3" x14ac:dyDescent="0.25">
      <c r="A27">
        <v>22</v>
      </c>
      <c r="B27" t="str">
        <f>"01064043"</f>
        <v>01064043</v>
      </c>
      <c r="C27" t="s">
        <v>6</v>
      </c>
    </row>
    <row r="28" spans="1:3" x14ac:dyDescent="0.25">
      <c r="A28">
        <v>23</v>
      </c>
      <c r="B28" t="str">
        <f>"00841629"</f>
        <v>00841629</v>
      </c>
      <c r="C28" t="s">
        <v>6</v>
      </c>
    </row>
    <row r="29" spans="1:3" x14ac:dyDescent="0.25">
      <c r="A29">
        <v>24</v>
      </c>
      <c r="B29" t="str">
        <f>"01066126"</f>
        <v>01066126</v>
      </c>
      <c r="C29" t="s">
        <v>7</v>
      </c>
    </row>
    <row r="30" spans="1:3" x14ac:dyDescent="0.25">
      <c r="A30">
        <v>25</v>
      </c>
      <c r="B30" t="str">
        <f>"00918707"</f>
        <v>00918707</v>
      </c>
      <c r="C30" t="s">
        <v>6</v>
      </c>
    </row>
    <row r="31" spans="1:3" x14ac:dyDescent="0.25">
      <c r="A31">
        <v>26</v>
      </c>
      <c r="B31" t="str">
        <f>"01062557"</f>
        <v>01062557</v>
      </c>
      <c r="C31" t="s">
        <v>6</v>
      </c>
    </row>
    <row r="32" spans="1:3" x14ac:dyDescent="0.25">
      <c r="A32">
        <v>27</v>
      </c>
      <c r="B32" t="str">
        <f>"01062693"</f>
        <v>01062693</v>
      </c>
      <c r="C32" t="s">
        <v>6</v>
      </c>
    </row>
    <row r="33" spans="1:3" x14ac:dyDescent="0.25">
      <c r="A33">
        <v>28</v>
      </c>
      <c r="B33" t="str">
        <f>"00809080"</f>
        <v>00809080</v>
      </c>
      <c r="C33" t="s">
        <v>7</v>
      </c>
    </row>
    <row r="34" spans="1:3" x14ac:dyDescent="0.25">
      <c r="A34">
        <v>29</v>
      </c>
      <c r="B34" t="str">
        <f>"00662309"</f>
        <v>00662309</v>
      </c>
      <c r="C34" t="s">
        <v>6</v>
      </c>
    </row>
    <row r="35" spans="1:3" x14ac:dyDescent="0.25">
      <c r="A35">
        <v>30</v>
      </c>
      <c r="B35" t="str">
        <f>"00947205"</f>
        <v>00947205</v>
      </c>
      <c r="C35" t="s">
        <v>7</v>
      </c>
    </row>
    <row r="36" spans="1:3" x14ac:dyDescent="0.25">
      <c r="A36">
        <v>31</v>
      </c>
      <c r="B36" t="str">
        <f>"00993553"</f>
        <v>00993553</v>
      </c>
      <c r="C36" t="s">
        <v>6</v>
      </c>
    </row>
    <row r="37" spans="1:3" x14ac:dyDescent="0.25">
      <c r="A37">
        <v>32</v>
      </c>
      <c r="B37" t="str">
        <f>"00870978"</f>
        <v>00870978</v>
      </c>
      <c r="C37" t="s">
        <v>7</v>
      </c>
    </row>
    <row r="38" spans="1:3" x14ac:dyDescent="0.25">
      <c r="A38">
        <v>33</v>
      </c>
      <c r="B38" t="str">
        <f>"00674906"</f>
        <v>00674906</v>
      </c>
      <c r="C38" t="s">
        <v>6</v>
      </c>
    </row>
    <row r="39" spans="1:3" x14ac:dyDescent="0.25">
      <c r="A39">
        <v>34</v>
      </c>
      <c r="B39" t="str">
        <f>"01061999"</f>
        <v>01061999</v>
      </c>
      <c r="C39" t="s">
        <v>6</v>
      </c>
    </row>
    <row r="40" spans="1:3" x14ac:dyDescent="0.25">
      <c r="A40">
        <v>35</v>
      </c>
      <c r="B40" t="str">
        <f>"00845280"</f>
        <v>00845280</v>
      </c>
      <c r="C40" t="s">
        <v>6</v>
      </c>
    </row>
    <row r="41" spans="1:3" x14ac:dyDescent="0.25">
      <c r="A41">
        <v>36</v>
      </c>
      <c r="B41" t="str">
        <f>"00960804"</f>
        <v>00960804</v>
      </c>
      <c r="C41" t="s">
        <v>7</v>
      </c>
    </row>
    <row r="42" spans="1:3" x14ac:dyDescent="0.25">
      <c r="A42">
        <v>37</v>
      </c>
      <c r="B42" t="str">
        <f>"00906247"</f>
        <v>00906247</v>
      </c>
      <c r="C42" t="s">
        <v>7</v>
      </c>
    </row>
    <row r="43" spans="1:3" x14ac:dyDescent="0.25">
      <c r="A43">
        <v>38</v>
      </c>
      <c r="B43" t="str">
        <f>"00840865"</f>
        <v>00840865</v>
      </c>
      <c r="C43" t="s">
        <v>6</v>
      </c>
    </row>
    <row r="44" spans="1:3" x14ac:dyDescent="0.25">
      <c r="A44">
        <v>39</v>
      </c>
      <c r="B44" t="str">
        <f>"00686930"</f>
        <v>00686930</v>
      </c>
      <c r="C44" t="s">
        <v>7</v>
      </c>
    </row>
    <row r="45" spans="1:3" x14ac:dyDescent="0.25">
      <c r="A45">
        <v>40</v>
      </c>
      <c r="B45" t="str">
        <f>"00492068"</f>
        <v>00492068</v>
      </c>
      <c r="C45" t="s">
        <v>6</v>
      </c>
    </row>
    <row r="46" spans="1:3" x14ac:dyDescent="0.25">
      <c r="A46">
        <v>41</v>
      </c>
      <c r="B46" t="str">
        <f>"00466216"</f>
        <v>00466216</v>
      </c>
      <c r="C46" t="s">
        <v>6</v>
      </c>
    </row>
    <row r="47" spans="1:3" x14ac:dyDescent="0.25">
      <c r="A47">
        <v>42</v>
      </c>
      <c r="B47" t="str">
        <f>"00914187"</f>
        <v>00914187</v>
      </c>
      <c r="C47" t="s">
        <v>7</v>
      </c>
    </row>
    <row r="48" spans="1:3" x14ac:dyDescent="0.25">
      <c r="A48">
        <v>43</v>
      </c>
      <c r="B48" t="str">
        <f>"01061819"</f>
        <v>01061819</v>
      </c>
      <c r="C48" t="s">
        <v>6</v>
      </c>
    </row>
    <row r="49" spans="1:3" x14ac:dyDescent="0.25">
      <c r="A49">
        <v>44</v>
      </c>
      <c r="B49" t="str">
        <f>"01062199"</f>
        <v>01062199</v>
      </c>
      <c r="C49" t="s">
        <v>6</v>
      </c>
    </row>
    <row r="50" spans="1:3" x14ac:dyDescent="0.25">
      <c r="A50">
        <v>45</v>
      </c>
      <c r="B50" t="str">
        <f>"00872523"</f>
        <v>00872523</v>
      </c>
      <c r="C50" t="s">
        <v>7</v>
      </c>
    </row>
    <row r="51" spans="1:3" x14ac:dyDescent="0.25">
      <c r="A51">
        <v>46</v>
      </c>
      <c r="B51" t="str">
        <f>"00772748"</f>
        <v>00772748</v>
      </c>
      <c r="C51" t="s">
        <v>6</v>
      </c>
    </row>
    <row r="52" spans="1:3" x14ac:dyDescent="0.25">
      <c r="A52">
        <v>47</v>
      </c>
      <c r="B52" t="str">
        <f>"00541144"</f>
        <v>00541144</v>
      </c>
      <c r="C52" t="s">
        <v>6</v>
      </c>
    </row>
    <row r="53" spans="1:3" x14ac:dyDescent="0.25">
      <c r="A53">
        <v>48</v>
      </c>
      <c r="B53" t="str">
        <f>"01065988"</f>
        <v>01065988</v>
      </c>
      <c r="C53" t="s">
        <v>6</v>
      </c>
    </row>
    <row r="54" spans="1:3" x14ac:dyDescent="0.25">
      <c r="A54">
        <v>49</v>
      </c>
      <c r="B54" t="str">
        <f>"00721389"</f>
        <v>00721389</v>
      </c>
      <c r="C54" t="s">
        <v>7</v>
      </c>
    </row>
    <row r="55" spans="1:3" x14ac:dyDescent="0.25">
      <c r="A55">
        <v>50</v>
      </c>
      <c r="B55" t="str">
        <f>"00820880"</f>
        <v>00820880</v>
      </c>
      <c r="C55" t="s">
        <v>6</v>
      </c>
    </row>
    <row r="56" spans="1:3" x14ac:dyDescent="0.25">
      <c r="A56">
        <v>51</v>
      </c>
      <c r="B56" t="str">
        <f>"01062094"</f>
        <v>01062094</v>
      </c>
      <c r="C56" t="s">
        <v>7</v>
      </c>
    </row>
    <row r="57" spans="1:3" x14ac:dyDescent="0.25">
      <c r="A57">
        <v>52</v>
      </c>
      <c r="B57" t="str">
        <f>"00905108"</f>
        <v>00905108</v>
      </c>
      <c r="C57" t="s">
        <v>6</v>
      </c>
    </row>
    <row r="58" spans="1:3" x14ac:dyDescent="0.25">
      <c r="A58">
        <v>53</v>
      </c>
      <c r="B58" t="str">
        <f>"01062809"</f>
        <v>01062809</v>
      </c>
      <c r="C58" t="s">
        <v>7</v>
      </c>
    </row>
    <row r="59" spans="1:3" x14ac:dyDescent="0.25">
      <c r="A59">
        <v>54</v>
      </c>
      <c r="B59" t="str">
        <f>"01062583"</f>
        <v>01062583</v>
      </c>
      <c r="C59" t="s">
        <v>6</v>
      </c>
    </row>
    <row r="60" spans="1:3" x14ac:dyDescent="0.25">
      <c r="A60">
        <v>55</v>
      </c>
      <c r="B60" t="str">
        <f>"01028272"</f>
        <v>01028272</v>
      </c>
      <c r="C60" t="s">
        <v>7</v>
      </c>
    </row>
    <row r="61" spans="1:3" x14ac:dyDescent="0.25">
      <c r="A61">
        <v>56</v>
      </c>
      <c r="B61" t="str">
        <f>"00763074"</f>
        <v>00763074</v>
      </c>
      <c r="C61" t="s">
        <v>7</v>
      </c>
    </row>
    <row r="62" spans="1:3" x14ac:dyDescent="0.25">
      <c r="A62">
        <v>57</v>
      </c>
      <c r="B62" t="str">
        <f>"01065439"</f>
        <v>01065439</v>
      </c>
      <c r="C62" t="s">
        <v>7</v>
      </c>
    </row>
    <row r="63" spans="1:3" x14ac:dyDescent="0.25">
      <c r="A63">
        <v>58</v>
      </c>
      <c r="B63" t="str">
        <f>"01062774"</f>
        <v>01062774</v>
      </c>
      <c r="C63" t="s">
        <v>7</v>
      </c>
    </row>
    <row r="64" spans="1:3" x14ac:dyDescent="0.25">
      <c r="A64">
        <v>59</v>
      </c>
      <c r="B64" t="str">
        <f>"01063630"</f>
        <v>01063630</v>
      </c>
      <c r="C64" t="s">
        <v>6</v>
      </c>
    </row>
    <row r="65" spans="1:3" x14ac:dyDescent="0.25">
      <c r="A65">
        <v>60</v>
      </c>
      <c r="B65" t="str">
        <f>"00985109"</f>
        <v>00985109</v>
      </c>
      <c r="C65" t="s">
        <v>6</v>
      </c>
    </row>
    <row r="66" spans="1:3" x14ac:dyDescent="0.25">
      <c r="A66">
        <v>61</v>
      </c>
      <c r="B66" t="str">
        <f>"00994934"</f>
        <v>00994934</v>
      </c>
      <c r="C66" t="s">
        <v>7</v>
      </c>
    </row>
    <row r="67" spans="1:3" x14ac:dyDescent="0.25">
      <c r="A67">
        <v>62</v>
      </c>
      <c r="B67" t="str">
        <f>"01060465"</f>
        <v>01060465</v>
      </c>
      <c r="C67" t="s">
        <v>6</v>
      </c>
    </row>
    <row r="68" spans="1:3" x14ac:dyDescent="0.25">
      <c r="A68">
        <v>63</v>
      </c>
      <c r="B68" t="str">
        <f>"00810679"</f>
        <v>00810679</v>
      </c>
      <c r="C68" t="s">
        <v>7</v>
      </c>
    </row>
    <row r="69" spans="1:3" x14ac:dyDescent="0.25">
      <c r="A69">
        <v>64</v>
      </c>
      <c r="B69" t="str">
        <f>"01066790"</f>
        <v>01066790</v>
      </c>
      <c r="C69" t="s">
        <v>6</v>
      </c>
    </row>
    <row r="70" spans="1:3" x14ac:dyDescent="0.25">
      <c r="A70">
        <v>65</v>
      </c>
      <c r="B70" t="str">
        <f>"00759862"</f>
        <v>00759862</v>
      </c>
      <c r="C70" t="s">
        <v>6</v>
      </c>
    </row>
    <row r="71" spans="1:3" x14ac:dyDescent="0.25">
      <c r="A71">
        <v>66</v>
      </c>
      <c r="B71" t="str">
        <f>"01065735"</f>
        <v>01065735</v>
      </c>
      <c r="C71" t="s">
        <v>6</v>
      </c>
    </row>
    <row r="72" spans="1:3" x14ac:dyDescent="0.25">
      <c r="A72">
        <v>67</v>
      </c>
      <c r="B72" t="str">
        <f>"00785267"</f>
        <v>00785267</v>
      </c>
      <c r="C72" t="s">
        <v>6</v>
      </c>
    </row>
    <row r="73" spans="1:3" x14ac:dyDescent="0.25">
      <c r="A73">
        <v>68</v>
      </c>
      <c r="B73" t="str">
        <f>"00907587"</f>
        <v>00907587</v>
      </c>
      <c r="C73" t="s">
        <v>7</v>
      </c>
    </row>
    <row r="74" spans="1:3" x14ac:dyDescent="0.25">
      <c r="A74">
        <v>69</v>
      </c>
      <c r="B74" t="str">
        <f>"00920410"</f>
        <v>00920410</v>
      </c>
      <c r="C74" t="s">
        <v>7</v>
      </c>
    </row>
    <row r="75" spans="1:3" x14ac:dyDescent="0.25">
      <c r="A75">
        <v>70</v>
      </c>
      <c r="B75" t="str">
        <f>"01068313"</f>
        <v>01068313</v>
      </c>
      <c r="C75" t="s">
        <v>7</v>
      </c>
    </row>
    <row r="76" spans="1:3" x14ac:dyDescent="0.25">
      <c r="A76">
        <v>71</v>
      </c>
      <c r="B76" t="str">
        <f>"00834326"</f>
        <v>00834326</v>
      </c>
      <c r="C76" t="s">
        <v>7</v>
      </c>
    </row>
    <row r="77" spans="1:3" x14ac:dyDescent="0.25">
      <c r="A77">
        <v>72</v>
      </c>
      <c r="B77" t="str">
        <f>"01021368"</f>
        <v>01021368</v>
      </c>
      <c r="C77" t="s">
        <v>7</v>
      </c>
    </row>
    <row r="78" spans="1:3" x14ac:dyDescent="0.25">
      <c r="A78">
        <v>73</v>
      </c>
      <c r="B78" t="str">
        <f>"01062995"</f>
        <v>01062995</v>
      </c>
      <c r="C78" t="s">
        <v>6</v>
      </c>
    </row>
    <row r="79" spans="1:3" x14ac:dyDescent="0.25">
      <c r="A79">
        <v>74</v>
      </c>
      <c r="B79" t="str">
        <f>"01060619"</f>
        <v>01060619</v>
      </c>
      <c r="C79" t="s">
        <v>6</v>
      </c>
    </row>
    <row r="80" spans="1:3" x14ac:dyDescent="0.25">
      <c r="A80">
        <v>75</v>
      </c>
      <c r="B80" t="str">
        <f>"01065050"</f>
        <v>01065050</v>
      </c>
      <c r="C80" t="s">
        <v>7</v>
      </c>
    </row>
    <row r="81" spans="1:3" x14ac:dyDescent="0.25">
      <c r="A81">
        <v>76</v>
      </c>
      <c r="B81" t="str">
        <f>"01065984"</f>
        <v>01065984</v>
      </c>
      <c r="C81" t="s">
        <v>9</v>
      </c>
    </row>
    <row r="82" spans="1:3" x14ac:dyDescent="0.25">
      <c r="A82">
        <v>77</v>
      </c>
      <c r="B82" t="str">
        <f>"00924133"</f>
        <v>00924133</v>
      </c>
      <c r="C82" t="s">
        <v>7</v>
      </c>
    </row>
    <row r="83" spans="1:3" x14ac:dyDescent="0.25">
      <c r="A83">
        <v>78</v>
      </c>
      <c r="B83" t="str">
        <f>"01063751"</f>
        <v>01063751</v>
      </c>
      <c r="C83" t="s">
        <v>6</v>
      </c>
    </row>
    <row r="84" spans="1:3" x14ac:dyDescent="0.25">
      <c r="A84">
        <v>79</v>
      </c>
      <c r="B84" t="str">
        <f>"00923401"</f>
        <v>00923401</v>
      </c>
      <c r="C84" t="s">
        <v>6</v>
      </c>
    </row>
    <row r="85" spans="1:3" x14ac:dyDescent="0.25">
      <c r="A85">
        <v>80</v>
      </c>
      <c r="B85" t="str">
        <f>"00676645"</f>
        <v>00676645</v>
      </c>
      <c r="C85" t="s">
        <v>6</v>
      </c>
    </row>
    <row r="86" spans="1:3" x14ac:dyDescent="0.25">
      <c r="A86">
        <v>81</v>
      </c>
      <c r="B86" t="str">
        <f>"00792196"</f>
        <v>00792196</v>
      </c>
      <c r="C86" t="s">
        <v>6</v>
      </c>
    </row>
    <row r="87" spans="1:3" x14ac:dyDescent="0.25">
      <c r="A87">
        <v>82</v>
      </c>
      <c r="B87" t="str">
        <f>"00663440"</f>
        <v>00663440</v>
      </c>
      <c r="C87" t="s">
        <v>6</v>
      </c>
    </row>
    <row r="88" spans="1:3" x14ac:dyDescent="0.25">
      <c r="A88">
        <v>83</v>
      </c>
      <c r="B88" t="str">
        <f>"00800588"</f>
        <v>00800588</v>
      </c>
      <c r="C88" t="s">
        <v>6</v>
      </c>
    </row>
    <row r="89" spans="1:3" x14ac:dyDescent="0.25">
      <c r="A89">
        <v>84</v>
      </c>
      <c r="B89" t="str">
        <f>"201410001418"</f>
        <v>201410001418</v>
      </c>
      <c r="C89" t="s">
        <v>7</v>
      </c>
    </row>
    <row r="90" spans="1:3" x14ac:dyDescent="0.25">
      <c r="A90">
        <v>85</v>
      </c>
      <c r="B90" t="str">
        <f>"01062437"</f>
        <v>01062437</v>
      </c>
      <c r="C90" t="s">
        <v>6</v>
      </c>
    </row>
    <row r="91" spans="1:3" x14ac:dyDescent="0.25">
      <c r="A91">
        <v>86</v>
      </c>
      <c r="B91" t="str">
        <f>"00632238"</f>
        <v>00632238</v>
      </c>
      <c r="C91" t="s">
        <v>7</v>
      </c>
    </row>
    <row r="92" spans="1:3" x14ac:dyDescent="0.25">
      <c r="A92">
        <v>87</v>
      </c>
      <c r="B92" t="str">
        <f>"00831473"</f>
        <v>00831473</v>
      </c>
      <c r="C92" t="s">
        <v>7</v>
      </c>
    </row>
    <row r="93" spans="1:3" x14ac:dyDescent="0.25">
      <c r="A93">
        <v>88</v>
      </c>
      <c r="B93" t="str">
        <f>"00897293"</f>
        <v>00897293</v>
      </c>
      <c r="C93" t="str">
        <f>"002"</f>
        <v>002</v>
      </c>
    </row>
    <row r="94" spans="1:3" x14ac:dyDescent="0.25">
      <c r="A94">
        <v>89</v>
      </c>
      <c r="B94" t="str">
        <f>"00772845"</f>
        <v>00772845</v>
      </c>
      <c r="C94" t="s">
        <v>7</v>
      </c>
    </row>
    <row r="95" spans="1:3" x14ac:dyDescent="0.25">
      <c r="A95">
        <v>90</v>
      </c>
      <c r="B95" t="str">
        <f>"00853279"</f>
        <v>00853279</v>
      </c>
      <c r="C95" t="s">
        <v>6</v>
      </c>
    </row>
    <row r="96" spans="1:3" x14ac:dyDescent="0.25">
      <c r="A96">
        <v>91</v>
      </c>
      <c r="B96" t="str">
        <f>"00494387"</f>
        <v>00494387</v>
      </c>
      <c r="C96" t="s">
        <v>6</v>
      </c>
    </row>
    <row r="97" spans="1:3" x14ac:dyDescent="0.25">
      <c r="A97">
        <v>92</v>
      </c>
      <c r="B97" t="str">
        <f>"00889209"</f>
        <v>00889209</v>
      </c>
      <c r="C97" t="s">
        <v>6</v>
      </c>
    </row>
    <row r="98" spans="1:3" x14ac:dyDescent="0.25">
      <c r="A98">
        <v>93</v>
      </c>
      <c r="B98" t="str">
        <f>"00643344"</f>
        <v>00643344</v>
      </c>
      <c r="C98" t="s">
        <v>7</v>
      </c>
    </row>
    <row r="99" spans="1:3" x14ac:dyDescent="0.25">
      <c r="A99">
        <v>94</v>
      </c>
      <c r="B99" t="str">
        <f>"01008930"</f>
        <v>01008930</v>
      </c>
      <c r="C99" t="s">
        <v>6</v>
      </c>
    </row>
    <row r="100" spans="1:3" x14ac:dyDescent="0.25">
      <c r="A100">
        <v>95</v>
      </c>
      <c r="B100" t="str">
        <f>"00809404"</f>
        <v>00809404</v>
      </c>
      <c r="C100" t="s">
        <v>7</v>
      </c>
    </row>
    <row r="101" spans="1:3" x14ac:dyDescent="0.25">
      <c r="A101">
        <v>96</v>
      </c>
      <c r="B101" t="str">
        <f>"00901122"</f>
        <v>00901122</v>
      </c>
      <c r="C101" t="s">
        <v>6</v>
      </c>
    </row>
    <row r="102" spans="1:3" x14ac:dyDescent="0.25">
      <c r="A102">
        <v>97</v>
      </c>
      <c r="B102" t="str">
        <f>"01062801"</f>
        <v>01062801</v>
      </c>
      <c r="C102" t="s">
        <v>7</v>
      </c>
    </row>
    <row r="103" spans="1:3" x14ac:dyDescent="0.25">
      <c r="A103">
        <v>98</v>
      </c>
      <c r="B103" t="str">
        <f>"00550918"</f>
        <v>00550918</v>
      </c>
      <c r="C103" t="s">
        <v>6</v>
      </c>
    </row>
    <row r="104" spans="1:3" x14ac:dyDescent="0.25">
      <c r="A104">
        <v>99</v>
      </c>
      <c r="B104" t="str">
        <f>"01067342"</f>
        <v>01067342</v>
      </c>
      <c r="C104" t="s">
        <v>6</v>
      </c>
    </row>
    <row r="105" spans="1:3" x14ac:dyDescent="0.25">
      <c r="A105">
        <v>100</v>
      </c>
      <c r="B105" t="str">
        <f>"00487313"</f>
        <v>00487313</v>
      </c>
      <c r="C105" t="s">
        <v>6</v>
      </c>
    </row>
    <row r="106" spans="1:3" x14ac:dyDescent="0.25">
      <c r="A106">
        <v>101</v>
      </c>
      <c r="B106" t="str">
        <f>"01068567"</f>
        <v>01068567</v>
      </c>
      <c r="C106" t="s">
        <v>6</v>
      </c>
    </row>
    <row r="107" spans="1:3" x14ac:dyDescent="0.25">
      <c r="A107">
        <v>102</v>
      </c>
      <c r="B107" t="str">
        <f>"00883182"</f>
        <v>00883182</v>
      </c>
      <c r="C107" t="s">
        <v>6</v>
      </c>
    </row>
    <row r="108" spans="1:3" x14ac:dyDescent="0.25">
      <c r="A108">
        <v>103</v>
      </c>
      <c r="B108" t="str">
        <f>"00742332"</f>
        <v>00742332</v>
      </c>
      <c r="C108" t="s">
        <v>7</v>
      </c>
    </row>
    <row r="109" spans="1:3" x14ac:dyDescent="0.25">
      <c r="A109">
        <v>104</v>
      </c>
      <c r="B109" t="str">
        <f>"00948798"</f>
        <v>00948798</v>
      </c>
      <c r="C109" t="s">
        <v>6</v>
      </c>
    </row>
    <row r="110" spans="1:3" x14ac:dyDescent="0.25">
      <c r="A110">
        <v>105</v>
      </c>
      <c r="B110" t="str">
        <f>"00647272"</f>
        <v>00647272</v>
      </c>
      <c r="C110" t="s">
        <v>7</v>
      </c>
    </row>
    <row r="111" spans="1:3" x14ac:dyDescent="0.25">
      <c r="A111">
        <v>106</v>
      </c>
      <c r="B111" t="str">
        <f>"00889576"</f>
        <v>00889576</v>
      </c>
      <c r="C111" t="s">
        <v>7</v>
      </c>
    </row>
    <row r="112" spans="1:3" x14ac:dyDescent="0.25">
      <c r="A112">
        <v>107</v>
      </c>
      <c r="B112" t="str">
        <f>"01061178"</f>
        <v>01061178</v>
      </c>
      <c r="C112" t="s">
        <v>7</v>
      </c>
    </row>
    <row r="113" spans="1:3" x14ac:dyDescent="0.25">
      <c r="A113">
        <v>108</v>
      </c>
      <c r="B113" t="str">
        <f>"01070073"</f>
        <v>01070073</v>
      </c>
      <c r="C113" t="s">
        <v>7</v>
      </c>
    </row>
    <row r="114" spans="1:3" x14ac:dyDescent="0.25">
      <c r="A114">
        <v>109</v>
      </c>
      <c r="B114" t="str">
        <f>"01069348"</f>
        <v>01069348</v>
      </c>
      <c r="C114" t="s">
        <v>6</v>
      </c>
    </row>
    <row r="115" spans="1:3" x14ac:dyDescent="0.25">
      <c r="A115">
        <v>110</v>
      </c>
      <c r="B115" t="str">
        <f>"01067665"</f>
        <v>01067665</v>
      </c>
      <c r="C115" t="s">
        <v>7</v>
      </c>
    </row>
    <row r="116" spans="1:3" x14ac:dyDescent="0.25">
      <c r="A116">
        <v>111</v>
      </c>
      <c r="B116" t="str">
        <f>"01062553"</f>
        <v>01062553</v>
      </c>
      <c r="C116" t="s">
        <v>6</v>
      </c>
    </row>
    <row r="117" spans="1:3" x14ac:dyDescent="0.25">
      <c r="A117">
        <v>112</v>
      </c>
      <c r="B117" t="str">
        <f>"00977104"</f>
        <v>00977104</v>
      </c>
      <c r="C117" t="s">
        <v>7</v>
      </c>
    </row>
    <row r="118" spans="1:3" x14ac:dyDescent="0.25">
      <c r="A118">
        <v>113</v>
      </c>
      <c r="B118" t="str">
        <f>"00944938"</f>
        <v>00944938</v>
      </c>
      <c r="C118" t="s">
        <v>7</v>
      </c>
    </row>
    <row r="119" spans="1:3" x14ac:dyDescent="0.25">
      <c r="A119">
        <v>114</v>
      </c>
      <c r="B119" t="str">
        <f>"01068333"</f>
        <v>01068333</v>
      </c>
      <c r="C119" t="s">
        <v>7</v>
      </c>
    </row>
    <row r="120" spans="1:3" x14ac:dyDescent="0.25">
      <c r="A120">
        <v>115</v>
      </c>
      <c r="B120" t="str">
        <f>"00966006"</f>
        <v>00966006</v>
      </c>
      <c r="C120" t="s">
        <v>6</v>
      </c>
    </row>
    <row r="121" spans="1:3" x14ac:dyDescent="0.25">
      <c r="A121">
        <v>116</v>
      </c>
      <c r="B121" t="str">
        <f>"00780715"</f>
        <v>00780715</v>
      </c>
      <c r="C121" t="s">
        <v>7</v>
      </c>
    </row>
    <row r="122" spans="1:3" x14ac:dyDescent="0.25">
      <c r="A122">
        <v>117</v>
      </c>
      <c r="B122" t="str">
        <f>"00901635"</f>
        <v>00901635</v>
      </c>
      <c r="C122" t="s">
        <v>7</v>
      </c>
    </row>
    <row r="123" spans="1:3" x14ac:dyDescent="0.25">
      <c r="A123">
        <v>118</v>
      </c>
      <c r="B123" t="str">
        <f>"01062938"</f>
        <v>01062938</v>
      </c>
      <c r="C123" t="s">
        <v>7</v>
      </c>
    </row>
    <row r="124" spans="1:3" x14ac:dyDescent="0.25">
      <c r="A124">
        <v>119</v>
      </c>
      <c r="B124" t="str">
        <f>"01000975"</f>
        <v>01000975</v>
      </c>
      <c r="C124" t="s">
        <v>7</v>
      </c>
    </row>
    <row r="125" spans="1:3" x14ac:dyDescent="0.25">
      <c r="A125">
        <v>120</v>
      </c>
      <c r="B125" t="str">
        <f>"00880081"</f>
        <v>00880081</v>
      </c>
      <c r="C125" t="s">
        <v>7</v>
      </c>
    </row>
    <row r="126" spans="1:3" x14ac:dyDescent="0.25">
      <c r="A126">
        <v>121</v>
      </c>
      <c r="B126" t="str">
        <f>"00967807"</f>
        <v>00967807</v>
      </c>
      <c r="C126" t="s">
        <v>6</v>
      </c>
    </row>
    <row r="127" spans="1:3" x14ac:dyDescent="0.25">
      <c r="A127">
        <v>122</v>
      </c>
      <c r="B127" t="str">
        <f>"01066394"</f>
        <v>01066394</v>
      </c>
      <c r="C127" t="s">
        <v>6</v>
      </c>
    </row>
    <row r="128" spans="1:3" x14ac:dyDescent="0.25">
      <c r="A128">
        <v>123</v>
      </c>
      <c r="B128" t="str">
        <f>"00819035"</f>
        <v>00819035</v>
      </c>
      <c r="C128" t="s">
        <v>7</v>
      </c>
    </row>
    <row r="129" spans="1:3" x14ac:dyDescent="0.25">
      <c r="A129">
        <v>124</v>
      </c>
      <c r="B129" t="str">
        <f>"01064242"</f>
        <v>01064242</v>
      </c>
      <c r="C129" t="s">
        <v>6</v>
      </c>
    </row>
    <row r="130" spans="1:3" x14ac:dyDescent="0.25">
      <c r="A130">
        <v>125</v>
      </c>
      <c r="B130" t="str">
        <f>"01060386"</f>
        <v>01060386</v>
      </c>
      <c r="C130" t="s">
        <v>7</v>
      </c>
    </row>
    <row r="131" spans="1:3" x14ac:dyDescent="0.25">
      <c r="A131">
        <v>126</v>
      </c>
      <c r="B131" t="str">
        <f>"00804668"</f>
        <v>00804668</v>
      </c>
      <c r="C131" t="s">
        <v>6</v>
      </c>
    </row>
    <row r="132" spans="1:3" x14ac:dyDescent="0.25">
      <c r="A132">
        <v>127</v>
      </c>
      <c r="B132" t="str">
        <f>"00824802"</f>
        <v>00824802</v>
      </c>
      <c r="C132" t="s">
        <v>7</v>
      </c>
    </row>
    <row r="133" spans="1:3" x14ac:dyDescent="0.25">
      <c r="A133">
        <v>128</v>
      </c>
      <c r="B133" t="str">
        <f>"01070236"</f>
        <v>01070236</v>
      </c>
      <c r="C133" t="s">
        <v>6</v>
      </c>
    </row>
    <row r="134" spans="1:3" x14ac:dyDescent="0.25">
      <c r="A134">
        <v>129</v>
      </c>
      <c r="B134" t="str">
        <f>"00803962"</f>
        <v>00803962</v>
      </c>
      <c r="C134" t="s">
        <v>7</v>
      </c>
    </row>
    <row r="135" spans="1:3" x14ac:dyDescent="0.25">
      <c r="A135">
        <v>130</v>
      </c>
      <c r="B135" t="str">
        <f>"01069147"</f>
        <v>01069147</v>
      </c>
      <c r="C135" t="s">
        <v>7</v>
      </c>
    </row>
    <row r="136" spans="1:3" x14ac:dyDescent="0.25">
      <c r="A136">
        <v>131</v>
      </c>
      <c r="B136" t="str">
        <f>"00541715"</f>
        <v>00541715</v>
      </c>
      <c r="C136" t="s">
        <v>6</v>
      </c>
    </row>
    <row r="137" spans="1:3" x14ac:dyDescent="0.25">
      <c r="A137">
        <v>132</v>
      </c>
      <c r="B137" t="str">
        <f>"00552315"</f>
        <v>00552315</v>
      </c>
      <c r="C137" t="s">
        <v>6</v>
      </c>
    </row>
    <row r="138" spans="1:3" x14ac:dyDescent="0.25">
      <c r="A138">
        <v>133</v>
      </c>
      <c r="B138" t="str">
        <f>"00893001"</f>
        <v>00893001</v>
      </c>
      <c r="C138" t="s">
        <v>7</v>
      </c>
    </row>
    <row r="139" spans="1:3" x14ac:dyDescent="0.25">
      <c r="A139">
        <v>134</v>
      </c>
      <c r="B139" t="str">
        <f>"00977779"</f>
        <v>00977779</v>
      </c>
      <c r="C139" t="s">
        <v>7</v>
      </c>
    </row>
    <row r="140" spans="1:3" x14ac:dyDescent="0.25">
      <c r="A140">
        <v>135</v>
      </c>
      <c r="B140" t="str">
        <f>"01062405"</f>
        <v>01062405</v>
      </c>
      <c r="C140" t="s">
        <v>6</v>
      </c>
    </row>
    <row r="141" spans="1:3" x14ac:dyDescent="0.25">
      <c r="A141">
        <v>136</v>
      </c>
      <c r="B141" t="str">
        <f>"00847332"</f>
        <v>00847332</v>
      </c>
      <c r="C141" t="s">
        <v>6</v>
      </c>
    </row>
    <row r="142" spans="1:3" x14ac:dyDescent="0.25">
      <c r="A142">
        <v>137</v>
      </c>
      <c r="B142" t="str">
        <f>"01035294"</f>
        <v>01035294</v>
      </c>
      <c r="C142" t="s">
        <v>6</v>
      </c>
    </row>
    <row r="143" spans="1:3" x14ac:dyDescent="0.25">
      <c r="A143">
        <v>138</v>
      </c>
      <c r="B143" t="str">
        <f>"00850708"</f>
        <v>00850708</v>
      </c>
      <c r="C143" t="s">
        <v>7</v>
      </c>
    </row>
    <row r="144" spans="1:3" x14ac:dyDescent="0.25">
      <c r="A144">
        <v>139</v>
      </c>
      <c r="B144" t="str">
        <f>"00460137"</f>
        <v>00460137</v>
      </c>
      <c r="C144" t="str">
        <f>"002"</f>
        <v>002</v>
      </c>
    </row>
    <row r="145" spans="1:3" x14ac:dyDescent="0.25">
      <c r="A145">
        <v>140</v>
      </c>
      <c r="B145" t="str">
        <f>"01062572"</f>
        <v>01062572</v>
      </c>
      <c r="C145" t="s">
        <v>6</v>
      </c>
    </row>
    <row r="146" spans="1:3" x14ac:dyDescent="0.25">
      <c r="A146">
        <v>141</v>
      </c>
      <c r="B146" t="str">
        <f>"01069296"</f>
        <v>01069296</v>
      </c>
      <c r="C146" t="s">
        <v>6</v>
      </c>
    </row>
    <row r="147" spans="1:3" x14ac:dyDescent="0.25">
      <c r="A147">
        <v>142</v>
      </c>
      <c r="B147" t="str">
        <f>"01062710"</f>
        <v>01062710</v>
      </c>
      <c r="C147" t="s">
        <v>6</v>
      </c>
    </row>
    <row r="148" spans="1:3" x14ac:dyDescent="0.25">
      <c r="A148">
        <v>143</v>
      </c>
      <c r="B148" t="str">
        <f>"01004160"</f>
        <v>01004160</v>
      </c>
      <c r="C148" t="s">
        <v>6</v>
      </c>
    </row>
    <row r="149" spans="1:3" x14ac:dyDescent="0.25">
      <c r="A149">
        <v>144</v>
      </c>
      <c r="B149" t="str">
        <f>"01062912"</f>
        <v>01062912</v>
      </c>
      <c r="C149" t="s">
        <v>7</v>
      </c>
    </row>
    <row r="150" spans="1:3" x14ac:dyDescent="0.25">
      <c r="A150">
        <v>145</v>
      </c>
      <c r="B150" t="str">
        <f>"00785562"</f>
        <v>00785562</v>
      </c>
      <c r="C150" t="s">
        <v>7</v>
      </c>
    </row>
    <row r="151" spans="1:3" x14ac:dyDescent="0.25">
      <c r="A151">
        <v>146</v>
      </c>
      <c r="B151" t="str">
        <f>"00425975"</f>
        <v>00425975</v>
      </c>
      <c r="C151" t="s">
        <v>6</v>
      </c>
    </row>
    <row r="152" spans="1:3" x14ac:dyDescent="0.25">
      <c r="A152">
        <v>147</v>
      </c>
      <c r="B152" t="str">
        <f>"00744431"</f>
        <v>00744431</v>
      </c>
      <c r="C152" t="s">
        <v>6</v>
      </c>
    </row>
    <row r="153" spans="1:3" x14ac:dyDescent="0.25">
      <c r="A153">
        <v>148</v>
      </c>
      <c r="B153" t="str">
        <f>"00727248"</f>
        <v>00727248</v>
      </c>
      <c r="C153" t="s">
        <v>7</v>
      </c>
    </row>
    <row r="154" spans="1:3" x14ac:dyDescent="0.25">
      <c r="A154">
        <v>149</v>
      </c>
      <c r="B154" t="str">
        <f>"00919179"</f>
        <v>00919179</v>
      </c>
      <c r="C154" t="s">
        <v>6</v>
      </c>
    </row>
    <row r="155" spans="1:3" x14ac:dyDescent="0.25">
      <c r="A155">
        <v>150</v>
      </c>
      <c r="B155" t="str">
        <f>"01063484"</f>
        <v>01063484</v>
      </c>
      <c r="C155" t="s">
        <v>6</v>
      </c>
    </row>
    <row r="156" spans="1:3" x14ac:dyDescent="0.25">
      <c r="A156">
        <v>151</v>
      </c>
      <c r="B156" t="str">
        <f>"00839942"</f>
        <v>00839942</v>
      </c>
      <c r="C156" t="s">
        <v>6</v>
      </c>
    </row>
    <row r="157" spans="1:3" x14ac:dyDescent="0.25">
      <c r="A157">
        <v>152</v>
      </c>
      <c r="B157" t="str">
        <f>"00219144"</f>
        <v>00219144</v>
      </c>
      <c r="C157" t="s">
        <v>7</v>
      </c>
    </row>
    <row r="158" spans="1:3" x14ac:dyDescent="0.25">
      <c r="A158">
        <v>153</v>
      </c>
      <c r="B158" t="str">
        <f>"01057862"</f>
        <v>01057862</v>
      </c>
      <c r="C158" t="s">
        <v>7</v>
      </c>
    </row>
    <row r="159" spans="1:3" x14ac:dyDescent="0.25">
      <c r="A159">
        <v>154</v>
      </c>
      <c r="B159" t="str">
        <f>"01026196"</f>
        <v>01026196</v>
      </c>
      <c r="C159" t="s">
        <v>6</v>
      </c>
    </row>
    <row r="160" spans="1:3" x14ac:dyDescent="0.25">
      <c r="A160">
        <v>155</v>
      </c>
      <c r="B160" t="str">
        <f>"00862912"</f>
        <v>00862912</v>
      </c>
      <c r="C160" t="s">
        <v>6</v>
      </c>
    </row>
    <row r="161" spans="1:3" x14ac:dyDescent="0.25">
      <c r="A161">
        <v>156</v>
      </c>
      <c r="B161" t="str">
        <f>"01060359"</f>
        <v>01060359</v>
      </c>
      <c r="C161" t="s">
        <v>6</v>
      </c>
    </row>
    <row r="162" spans="1:3" x14ac:dyDescent="0.25">
      <c r="A162">
        <v>157</v>
      </c>
      <c r="B162" t="str">
        <f>"01066836"</f>
        <v>01066836</v>
      </c>
      <c r="C162" t="s">
        <v>6</v>
      </c>
    </row>
    <row r="163" spans="1:3" x14ac:dyDescent="0.25">
      <c r="A163">
        <v>158</v>
      </c>
      <c r="B163" t="str">
        <f>"01062957"</f>
        <v>01062957</v>
      </c>
      <c r="C163" t="s">
        <v>7</v>
      </c>
    </row>
    <row r="164" spans="1:3" x14ac:dyDescent="0.25">
      <c r="A164">
        <v>159</v>
      </c>
      <c r="B164" t="str">
        <f>"00944348"</f>
        <v>00944348</v>
      </c>
      <c r="C164" t="s">
        <v>7</v>
      </c>
    </row>
    <row r="165" spans="1:3" x14ac:dyDescent="0.25">
      <c r="A165">
        <v>160</v>
      </c>
      <c r="B165" t="str">
        <f>"00627986"</f>
        <v>00627986</v>
      </c>
      <c r="C165" t="s">
        <v>7</v>
      </c>
    </row>
    <row r="166" spans="1:3" x14ac:dyDescent="0.25">
      <c r="A166">
        <v>161</v>
      </c>
      <c r="B166" t="str">
        <f>"01010255"</f>
        <v>01010255</v>
      </c>
      <c r="C166" t="s">
        <v>6</v>
      </c>
    </row>
    <row r="167" spans="1:3" x14ac:dyDescent="0.25">
      <c r="A167">
        <v>162</v>
      </c>
      <c r="B167" t="str">
        <f>"00213466"</f>
        <v>00213466</v>
      </c>
      <c r="C167" t="s">
        <v>6</v>
      </c>
    </row>
    <row r="168" spans="1:3" x14ac:dyDescent="0.25">
      <c r="A168">
        <v>163</v>
      </c>
      <c r="B168" t="str">
        <f>"01057217"</f>
        <v>01057217</v>
      </c>
      <c r="C168" t="str">
        <f>"002"</f>
        <v>002</v>
      </c>
    </row>
    <row r="169" spans="1:3" x14ac:dyDescent="0.25">
      <c r="A169">
        <v>164</v>
      </c>
      <c r="B169" t="str">
        <f>"00811872"</f>
        <v>00811872</v>
      </c>
      <c r="C169" t="s">
        <v>6</v>
      </c>
    </row>
    <row r="170" spans="1:3" x14ac:dyDescent="0.25">
      <c r="A170">
        <v>165</v>
      </c>
      <c r="B170" t="str">
        <f>"01064425"</f>
        <v>01064425</v>
      </c>
      <c r="C170" t="s">
        <v>6</v>
      </c>
    </row>
    <row r="171" spans="1:3" x14ac:dyDescent="0.25">
      <c r="A171">
        <v>166</v>
      </c>
      <c r="B171" t="str">
        <f>"01059560"</f>
        <v>01059560</v>
      </c>
      <c r="C171" t="s">
        <v>7</v>
      </c>
    </row>
    <row r="172" spans="1:3" x14ac:dyDescent="0.25">
      <c r="A172">
        <v>167</v>
      </c>
      <c r="B172" t="str">
        <f>"00647143"</f>
        <v>00647143</v>
      </c>
      <c r="C172" t="s">
        <v>6</v>
      </c>
    </row>
    <row r="173" spans="1:3" x14ac:dyDescent="0.25">
      <c r="A173">
        <v>168</v>
      </c>
      <c r="B173" t="str">
        <f>"00899811"</f>
        <v>00899811</v>
      </c>
      <c r="C173" t="s">
        <v>7</v>
      </c>
    </row>
    <row r="174" spans="1:3" x14ac:dyDescent="0.25">
      <c r="A174">
        <v>169</v>
      </c>
      <c r="B174" t="str">
        <f>"00775295"</f>
        <v>00775295</v>
      </c>
      <c r="C174" t="s">
        <v>6</v>
      </c>
    </row>
    <row r="175" spans="1:3" x14ac:dyDescent="0.25">
      <c r="A175">
        <v>170</v>
      </c>
      <c r="B175" t="str">
        <f>"01064820"</f>
        <v>01064820</v>
      </c>
      <c r="C175" t="s">
        <v>7</v>
      </c>
    </row>
    <row r="176" spans="1:3" x14ac:dyDescent="0.25">
      <c r="A176">
        <v>171</v>
      </c>
      <c r="B176" t="str">
        <f>"00983177"</f>
        <v>00983177</v>
      </c>
      <c r="C176" t="s">
        <v>6</v>
      </c>
    </row>
    <row r="177" spans="1:3" x14ac:dyDescent="0.25">
      <c r="A177">
        <v>172</v>
      </c>
      <c r="B177" t="str">
        <f>"00479330"</f>
        <v>00479330</v>
      </c>
      <c r="C177" t="s">
        <v>7</v>
      </c>
    </row>
    <row r="178" spans="1:3" x14ac:dyDescent="0.25">
      <c r="A178">
        <v>173</v>
      </c>
      <c r="B178" t="str">
        <f>"00547402"</f>
        <v>00547402</v>
      </c>
      <c r="C178" t="s">
        <v>6</v>
      </c>
    </row>
    <row r="179" spans="1:3" x14ac:dyDescent="0.25">
      <c r="A179">
        <v>174</v>
      </c>
      <c r="B179" t="str">
        <f>"01057436"</f>
        <v>01057436</v>
      </c>
      <c r="C179" t="s">
        <v>6</v>
      </c>
    </row>
    <row r="180" spans="1:3" x14ac:dyDescent="0.25">
      <c r="A180">
        <v>175</v>
      </c>
      <c r="B180" t="str">
        <f>"00823969"</f>
        <v>00823969</v>
      </c>
      <c r="C180" t="s">
        <v>6</v>
      </c>
    </row>
    <row r="181" spans="1:3" x14ac:dyDescent="0.25">
      <c r="A181">
        <v>176</v>
      </c>
      <c r="B181" t="str">
        <f>"01030664"</f>
        <v>01030664</v>
      </c>
      <c r="C181" t="s">
        <v>7</v>
      </c>
    </row>
    <row r="182" spans="1:3" x14ac:dyDescent="0.25">
      <c r="A182">
        <v>177</v>
      </c>
      <c r="B182" t="str">
        <f>"01060718"</f>
        <v>01060718</v>
      </c>
      <c r="C182" t="s">
        <v>7</v>
      </c>
    </row>
    <row r="183" spans="1:3" x14ac:dyDescent="0.25">
      <c r="A183">
        <v>178</v>
      </c>
      <c r="B183" t="str">
        <f>"00492606"</f>
        <v>00492606</v>
      </c>
      <c r="C183" t="s">
        <v>7</v>
      </c>
    </row>
    <row r="184" spans="1:3" x14ac:dyDescent="0.25">
      <c r="A184">
        <v>179</v>
      </c>
      <c r="B184" t="str">
        <f>"01062277"</f>
        <v>01062277</v>
      </c>
      <c r="C184" t="s">
        <v>6</v>
      </c>
    </row>
    <row r="185" spans="1:3" x14ac:dyDescent="0.25">
      <c r="A185">
        <v>180</v>
      </c>
      <c r="B185" t="str">
        <f>"00783215"</f>
        <v>00783215</v>
      </c>
      <c r="C185" t="s">
        <v>7</v>
      </c>
    </row>
    <row r="186" spans="1:3" x14ac:dyDescent="0.25">
      <c r="A186">
        <v>181</v>
      </c>
      <c r="B186" t="str">
        <f>"00240008"</f>
        <v>00240008</v>
      </c>
      <c r="C186" t="s">
        <v>7</v>
      </c>
    </row>
    <row r="187" spans="1:3" x14ac:dyDescent="0.25">
      <c r="A187">
        <v>182</v>
      </c>
      <c r="B187" t="str">
        <f>"00933974"</f>
        <v>00933974</v>
      </c>
      <c r="C187" t="s">
        <v>6</v>
      </c>
    </row>
    <row r="188" spans="1:3" x14ac:dyDescent="0.25">
      <c r="A188">
        <v>183</v>
      </c>
      <c r="B188" t="str">
        <f>"01063930"</f>
        <v>01063930</v>
      </c>
      <c r="C188" t="s">
        <v>7</v>
      </c>
    </row>
    <row r="189" spans="1:3" x14ac:dyDescent="0.25">
      <c r="A189">
        <v>184</v>
      </c>
      <c r="B189" t="str">
        <f>"00772440"</f>
        <v>00772440</v>
      </c>
      <c r="C189" t="s">
        <v>6</v>
      </c>
    </row>
    <row r="190" spans="1:3" x14ac:dyDescent="0.25">
      <c r="A190">
        <v>185</v>
      </c>
      <c r="B190" t="str">
        <f>"00979024"</f>
        <v>00979024</v>
      </c>
      <c r="C190" t="s">
        <v>6</v>
      </c>
    </row>
    <row r="191" spans="1:3" x14ac:dyDescent="0.25">
      <c r="A191">
        <v>186</v>
      </c>
      <c r="B191" t="str">
        <f>"01062495"</f>
        <v>01062495</v>
      </c>
      <c r="C191" t="s">
        <v>6</v>
      </c>
    </row>
    <row r="192" spans="1:3" x14ac:dyDescent="0.25">
      <c r="A192">
        <v>187</v>
      </c>
      <c r="B192" t="str">
        <f>"01064506"</f>
        <v>01064506</v>
      </c>
      <c r="C192" t="s">
        <v>6</v>
      </c>
    </row>
    <row r="193" spans="1:3" x14ac:dyDescent="0.25">
      <c r="A193">
        <v>188</v>
      </c>
      <c r="B193" t="str">
        <f>"00935393"</f>
        <v>00935393</v>
      </c>
      <c r="C193" t="s">
        <v>7</v>
      </c>
    </row>
    <row r="194" spans="1:3" x14ac:dyDescent="0.25">
      <c r="A194">
        <v>189</v>
      </c>
      <c r="B194" t="str">
        <f>"01064209"</f>
        <v>01064209</v>
      </c>
      <c r="C194" t="s">
        <v>7</v>
      </c>
    </row>
    <row r="195" spans="1:3" x14ac:dyDescent="0.25">
      <c r="A195">
        <v>190</v>
      </c>
      <c r="B195" t="str">
        <f>"01065807"</f>
        <v>01065807</v>
      </c>
      <c r="C195" t="s">
        <v>7</v>
      </c>
    </row>
    <row r="196" spans="1:3" x14ac:dyDescent="0.25">
      <c r="A196">
        <v>191</v>
      </c>
      <c r="B196" t="str">
        <f>"01024354"</f>
        <v>01024354</v>
      </c>
      <c r="C196" t="s">
        <v>6</v>
      </c>
    </row>
    <row r="197" spans="1:3" x14ac:dyDescent="0.25">
      <c r="A197">
        <v>192</v>
      </c>
      <c r="B197" t="str">
        <f>"01062579"</f>
        <v>01062579</v>
      </c>
      <c r="C197" t="s">
        <v>6</v>
      </c>
    </row>
    <row r="198" spans="1:3" x14ac:dyDescent="0.25">
      <c r="A198">
        <v>193</v>
      </c>
      <c r="B198" t="str">
        <f>"01062892"</f>
        <v>01062892</v>
      </c>
      <c r="C198" t="s">
        <v>6</v>
      </c>
    </row>
    <row r="199" spans="1:3" x14ac:dyDescent="0.25">
      <c r="A199">
        <v>194</v>
      </c>
      <c r="B199" t="str">
        <f>"01064206"</f>
        <v>01064206</v>
      </c>
      <c r="C199" t="s">
        <v>6</v>
      </c>
    </row>
    <row r="200" spans="1:3" x14ac:dyDescent="0.25">
      <c r="A200">
        <v>195</v>
      </c>
      <c r="B200" t="str">
        <f>"00986311"</f>
        <v>00986311</v>
      </c>
      <c r="C200" t="s">
        <v>7</v>
      </c>
    </row>
    <row r="201" spans="1:3" x14ac:dyDescent="0.25">
      <c r="A201">
        <v>196</v>
      </c>
      <c r="B201" t="str">
        <f>"00779325"</f>
        <v>00779325</v>
      </c>
      <c r="C201" t="s">
        <v>6</v>
      </c>
    </row>
    <row r="202" spans="1:3" x14ac:dyDescent="0.25">
      <c r="A202">
        <v>197</v>
      </c>
      <c r="B202" t="str">
        <f>"00815230"</f>
        <v>00815230</v>
      </c>
      <c r="C202" t="s">
        <v>6</v>
      </c>
    </row>
    <row r="203" spans="1:3" x14ac:dyDescent="0.25">
      <c r="A203">
        <v>198</v>
      </c>
      <c r="B203" t="str">
        <f>"00916983"</f>
        <v>00916983</v>
      </c>
      <c r="C203" t="s">
        <v>7</v>
      </c>
    </row>
    <row r="204" spans="1:3" x14ac:dyDescent="0.25">
      <c r="A204">
        <v>199</v>
      </c>
      <c r="B204" t="str">
        <f>"01069246"</f>
        <v>01069246</v>
      </c>
      <c r="C204" t="s">
        <v>7</v>
      </c>
    </row>
    <row r="205" spans="1:3" x14ac:dyDescent="0.25">
      <c r="A205">
        <v>200</v>
      </c>
      <c r="B205" t="str">
        <f>"01021203"</f>
        <v>01021203</v>
      </c>
      <c r="C205" t="s">
        <v>6</v>
      </c>
    </row>
    <row r="206" spans="1:3" x14ac:dyDescent="0.25">
      <c r="A206">
        <v>201</v>
      </c>
      <c r="B206" t="str">
        <f>"00882739"</f>
        <v>00882739</v>
      </c>
      <c r="C206" t="s">
        <v>6</v>
      </c>
    </row>
    <row r="207" spans="1:3" x14ac:dyDescent="0.25">
      <c r="A207">
        <v>202</v>
      </c>
      <c r="B207" t="str">
        <f>"00815055"</f>
        <v>00815055</v>
      </c>
      <c r="C207" t="s">
        <v>6</v>
      </c>
    </row>
    <row r="208" spans="1:3" x14ac:dyDescent="0.25">
      <c r="A208">
        <v>203</v>
      </c>
      <c r="B208" t="str">
        <f>"01069234"</f>
        <v>01069234</v>
      </c>
      <c r="C208" t="s">
        <v>6</v>
      </c>
    </row>
    <row r="209" spans="1:3" x14ac:dyDescent="0.25">
      <c r="A209">
        <v>204</v>
      </c>
      <c r="B209" t="str">
        <f>"00862521"</f>
        <v>00862521</v>
      </c>
      <c r="C209" t="s">
        <v>7</v>
      </c>
    </row>
    <row r="210" spans="1:3" x14ac:dyDescent="0.25">
      <c r="A210">
        <v>205</v>
      </c>
      <c r="B210" t="str">
        <f>"00457950"</f>
        <v>00457950</v>
      </c>
      <c r="C210" t="s">
        <v>7</v>
      </c>
    </row>
    <row r="211" spans="1:3" x14ac:dyDescent="0.25">
      <c r="A211">
        <v>206</v>
      </c>
      <c r="B211" t="str">
        <f>"01066449"</f>
        <v>01066449</v>
      </c>
      <c r="C211" t="s">
        <v>7</v>
      </c>
    </row>
    <row r="212" spans="1:3" x14ac:dyDescent="0.25">
      <c r="A212">
        <v>207</v>
      </c>
      <c r="B212" t="str">
        <f>"00556210"</f>
        <v>00556210</v>
      </c>
      <c r="C212" t="s">
        <v>7</v>
      </c>
    </row>
    <row r="213" spans="1:3" x14ac:dyDescent="0.25">
      <c r="A213">
        <v>208</v>
      </c>
      <c r="B213" t="str">
        <f>"01060337"</f>
        <v>01060337</v>
      </c>
      <c r="C213" t="s">
        <v>7</v>
      </c>
    </row>
    <row r="214" spans="1:3" x14ac:dyDescent="0.25">
      <c r="A214">
        <v>209</v>
      </c>
      <c r="B214" t="str">
        <f>"00957410"</f>
        <v>00957410</v>
      </c>
      <c r="C214" t="s">
        <v>6</v>
      </c>
    </row>
    <row r="215" spans="1:3" x14ac:dyDescent="0.25">
      <c r="A215">
        <v>210</v>
      </c>
      <c r="B215" t="str">
        <f>"01068304"</f>
        <v>01068304</v>
      </c>
      <c r="C215" t="str">
        <f>"002"</f>
        <v>002</v>
      </c>
    </row>
    <row r="216" spans="1:3" x14ac:dyDescent="0.25">
      <c r="A216">
        <v>211</v>
      </c>
      <c r="B216" t="str">
        <f>"00879558"</f>
        <v>00879558</v>
      </c>
      <c r="C216" t="s">
        <v>6</v>
      </c>
    </row>
    <row r="217" spans="1:3" x14ac:dyDescent="0.25">
      <c r="A217">
        <v>212</v>
      </c>
      <c r="B217" t="str">
        <f>"00600902"</f>
        <v>00600902</v>
      </c>
      <c r="C217" t="s">
        <v>7</v>
      </c>
    </row>
    <row r="218" spans="1:3" x14ac:dyDescent="0.25">
      <c r="A218">
        <v>213</v>
      </c>
      <c r="B218" t="str">
        <f>"01064201"</f>
        <v>01064201</v>
      </c>
      <c r="C218" t="s">
        <v>7</v>
      </c>
    </row>
    <row r="219" spans="1:3" x14ac:dyDescent="0.25">
      <c r="A219">
        <v>214</v>
      </c>
      <c r="B219" t="str">
        <f>"00989394"</f>
        <v>00989394</v>
      </c>
      <c r="C219" t="s">
        <v>6</v>
      </c>
    </row>
    <row r="220" spans="1:3" x14ac:dyDescent="0.25">
      <c r="A220">
        <v>215</v>
      </c>
      <c r="B220" t="str">
        <f>"01060178"</f>
        <v>01060178</v>
      </c>
      <c r="C220" t="s">
        <v>7</v>
      </c>
    </row>
    <row r="221" spans="1:3" x14ac:dyDescent="0.25">
      <c r="A221">
        <v>216</v>
      </c>
      <c r="B221" t="str">
        <f>"00970817"</f>
        <v>00970817</v>
      </c>
      <c r="C221" t="s">
        <v>7</v>
      </c>
    </row>
    <row r="222" spans="1:3" x14ac:dyDescent="0.25">
      <c r="A222">
        <v>217</v>
      </c>
      <c r="B222" t="str">
        <f>"00874391"</f>
        <v>00874391</v>
      </c>
      <c r="C222" t="s">
        <v>7</v>
      </c>
    </row>
    <row r="223" spans="1:3" x14ac:dyDescent="0.25">
      <c r="A223">
        <v>218</v>
      </c>
      <c r="B223" t="str">
        <f>"00976638"</f>
        <v>00976638</v>
      </c>
      <c r="C223" t="s">
        <v>7</v>
      </c>
    </row>
    <row r="224" spans="1:3" x14ac:dyDescent="0.25">
      <c r="A224">
        <v>219</v>
      </c>
      <c r="B224" t="str">
        <f>"01068556"</f>
        <v>01068556</v>
      </c>
      <c r="C224" t="s">
        <v>7</v>
      </c>
    </row>
    <row r="225" spans="1:3" x14ac:dyDescent="0.25">
      <c r="A225">
        <v>220</v>
      </c>
      <c r="B225" t="str">
        <f>"01067131"</f>
        <v>01067131</v>
      </c>
      <c r="C225" t="s">
        <v>7</v>
      </c>
    </row>
    <row r="226" spans="1:3" x14ac:dyDescent="0.25">
      <c r="A226">
        <v>221</v>
      </c>
      <c r="B226" t="str">
        <f>"01062735"</f>
        <v>01062735</v>
      </c>
      <c r="C226" t="s">
        <v>7</v>
      </c>
    </row>
    <row r="227" spans="1:3" x14ac:dyDescent="0.25">
      <c r="A227">
        <v>222</v>
      </c>
      <c r="B227" t="str">
        <f>"00765686"</f>
        <v>00765686</v>
      </c>
      <c r="C227" t="s">
        <v>7</v>
      </c>
    </row>
    <row r="228" spans="1:3" x14ac:dyDescent="0.25">
      <c r="A228">
        <v>223</v>
      </c>
      <c r="B228" t="str">
        <f>"00757712"</f>
        <v>00757712</v>
      </c>
      <c r="C228" t="s">
        <v>6</v>
      </c>
    </row>
    <row r="229" spans="1:3" x14ac:dyDescent="0.25">
      <c r="A229">
        <v>224</v>
      </c>
      <c r="B229" t="str">
        <f>"00485515"</f>
        <v>00485515</v>
      </c>
      <c r="C229" t="s">
        <v>6</v>
      </c>
    </row>
    <row r="230" spans="1:3" x14ac:dyDescent="0.25">
      <c r="A230">
        <v>225</v>
      </c>
      <c r="B230" t="str">
        <f>"01068441"</f>
        <v>01068441</v>
      </c>
      <c r="C230" t="s">
        <v>6</v>
      </c>
    </row>
    <row r="231" spans="1:3" x14ac:dyDescent="0.25">
      <c r="A231">
        <v>226</v>
      </c>
      <c r="B231" t="str">
        <f>"00774298"</f>
        <v>00774298</v>
      </c>
      <c r="C231" t="s">
        <v>7</v>
      </c>
    </row>
    <row r="232" spans="1:3" x14ac:dyDescent="0.25">
      <c r="A232">
        <v>227</v>
      </c>
      <c r="B232" t="str">
        <f>"01019059"</f>
        <v>01019059</v>
      </c>
      <c r="C232" t="s">
        <v>7</v>
      </c>
    </row>
    <row r="233" spans="1:3" x14ac:dyDescent="0.25">
      <c r="A233">
        <v>228</v>
      </c>
      <c r="B233" t="str">
        <f>"01062347"</f>
        <v>01062347</v>
      </c>
      <c r="C233" t="s">
        <v>6</v>
      </c>
    </row>
    <row r="234" spans="1:3" x14ac:dyDescent="0.25">
      <c r="A234">
        <v>229</v>
      </c>
      <c r="B234" t="str">
        <f>"00850879"</f>
        <v>00850879</v>
      </c>
      <c r="C234" t="s">
        <v>6</v>
      </c>
    </row>
    <row r="235" spans="1:3" x14ac:dyDescent="0.25">
      <c r="A235">
        <v>230</v>
      </c>
      <c r="B235" t="str">
        <f>"00441226"</f>
        <v>00441226</v>
      </c>
      <c r="C235" t="s">
        <v>7</v>
      </c>
    </row>
    <row r="236" spans="1:3" x14ac:dyDescent="0.25">
      <c r="A236">
        <v>231</v>
      </c>
      <c r="B236" t="str">
        <f>"00903933"</f>
        <v>00903933</v>
      </c>
      <c r="C236" t="s">
        <v>6</v>
      </c>
    </row>
    <row r="237" spans="1:3" x14ac:dyDescent="0.25">
      <c r="A237">
        <v>232</v>
      </c>
      <c r="B237" t="str">
        <f>"01059489"</f>
        <v>01059489</v>
      </c>
      <c r="C237" t="s">
        <v>6</v>
      </c>
    </row>
    <row r="238" spans="1:3" x14ac:dyDescent="0.25">
      <c r="A238">
        <v>233</v>
      </c>
      <c r="B238" t="str">
        <f>"00596149"</f>
        <v>00596149</v>
      </c>
      <c r="C238" t="s">
        <v>7</v>
      </c>
    </row>
    <row r="239" spans="1:3" x14ac:dyDescent="0.25">
      <c r="A239">
        <v>234</v>
      </c>
      <c r="B239" t="str">
        <f>"01062960"</f>
        <v>01062960</v>
      </c>
      <c r="C239" t="s">
        <v>7</v>
      </c>
    </row>
    <row r="240" spans="1:3" x14ac:dyDescent="0.25">
      <c r="A240">
        <v>235</v>
      </c>
      <c r="B240" t="str">
        <f>"00905793"</f>
        <v>00905793</v>
      </c>
      <c r="C240" t="s">
        <v>7</v>
      </c>
    </row>
    <row r="241" spans="1:3" x14ac:dyDescent="0.25">
      <c r="A241">
        <v>236</v>
      </c>
      <c r="B241" t="str">
        <f>"00899729"</f>
        <v>00899729</v>
      </c>
      <c r="C241" t="s">
        <v>7</v>
      </c>
    </row>
    <row r="242" spans="1:3" x14ac:dyDescent="0.25">
      <c r="A242">
        <v>237</v>
      </c>
      <c r="B242" t="str">
        <f>"01066140"</f>
        <v>01066140</v>
      </c>
      <c r="C242" t="s">
        <v>7</v>
      </c>
    </row>
    <row r="243" spans="1:3" x14ac:dyDescent="0.25">
      <c r="A243">
        <v>238</v>
      </c>
      <c r="B243" t="str">
        <f>"00801019"</f>
        <v>00801019</v>
      </c>
      <c r="C243" t="s">
        <v>6</v>
      </c>
    </row>
    <row r="244" spans="1:3" x14ac:dyDescent="0.25">
      <c r="A244">
        <v>239</v>
      </c>
      <c r="B244" t="str">
        <f>"00971118"</f>
        <v>00971118</v>
      </c>
      <c r="C244" t="s">
        <v>7</v>
      </c>
    </row>
    <row r="245" spans="1:3" x14ac:dyDescent="0.25">
      <c r="A245">
        <v>240</v>
      </c>
      <c r="B245" t="str">
        <f>"00552230"</f>
        <v>00552230</v>
      </c>
      <c r="C245" t="s">
        <v>6</v>
      </c>
    </row>
    <row r="246" spans="1:3" x14ac:dyDescent="0.25">
      <c r="A246">
        <v>241</v>
      </c>
      <c r="B246" t="str">
        <f>"00918464"</f>
        <v>00918464</v>
      </c>
      <c r="C246" t="s">
        <v>7</v>
      </c>
    </row>
    <row r="247" spans="1:3" x14ac:dyDescent="0.25">
      <c r="A247">
        <v>242</v>
      </c>
      <c r="B247" t="str">
        <f>"00967333"</f>
        <v>00967333</v>
      </c>
      <c r="C247" t="s">
        <v>7</v>
      </c>
    </row>
    <row r="248" spans="1:3" x14ac:dyDescent="0.25">
      <c r="A248">
        <v>243</v>
      </c>
      <c r="B248" t="str">
        <f>"01060911"</f>
        <v>01060911</v>
      </c>
      <c r="C248" t="s">
        <v>7</v>
      </c>
    </row>
    <row r="249" spans="1:3" x14ac:dyDescent="0.25">
      <c r="A249">
        <v>244</v>
      </c>
      <c r="B249" t="str">
        <f>"00954138"</f>
        <v>00954138</v>
      </c>
      <c r="C249" t="s">
        <v>6</v>
      </c>
    </row>
    <row r="250" spans="1:3" x14ac:dyDescent="0.25">
      <c r="A250">
        <v>245</v>
      </c>
      <c r="B250" t="str">
        <f>"00801980"</f>
        <v>00801980</v>
      </c>
      <c r="C250" t="s">
        <v>7</v>
      </c>
    </row>
    <row r="251" spans="1:3" x14ac:dyDescent="0.25">
      <c r="A251">
        <v>246</v>
      </c>
      <c r="B251" t="str">
        <f>"00816150"</f>
        <v>00816150</v>
      </c>
      <c r="C251" t="s">
        <v>6</v>
      </c>
    </row>
    <row r="252" spans="1:3" x14ac:dyDescent="0.25">
      <c r="A252">
        <v>247</v>
      </c>
      <c r="B252" t="str">
        <f>"01062796"</f>
        <v>01062796</v>
      </c>
      <c r="C252" t="s">
        <v>7</v>
      </c>
    </row>
    <row r="253" spans="1:3" x14ac:dyDescent="0.25">
      <c r="A253">
        <v>248</v>
      </c>
      <c r="B253" t="str">
        <f>"00847073"</f>
        <v>00847073</v>
      </c>
      <c r="C253" t="s">
        <v>6</v>
      </c>
    </row>
    <row r="254" spans="1:3" x14ac:dyDescent="0.25">
      <c r="A254">
        <v>249</v>
      </c>
      <c r="B254" t="str">
        <f>"00844497"</f>
        <v>00844497</v>
      </c>
      <c r="C254" t="s">
        <v>7</v>
      </c>
    </row>
    <row r="255" spans="1:3" x14ac:dyDescent="0.25">
      <c r="A255">
        <v>250</v>
      </c>
      <c r="B255" t="str">
        <f>"00916371"</f>
        <v>00916371</v>
      </c>
      <c r="C255" t="s">
        <v>6</v>
      </c>
    </row>
    <row r="256" spans="1:3" x14ac:dyDescent="0.25">
      <c r="A256">
        <v>251</v>
      </c>
      <c r="B256" t="str">
        <f>"00868107"</f>
        <v>00868107</v>
      </c>
      <c r="C256" t="s">
        <v>6</v>
      </c>
    </row>
    <row r="257" spans="1:3" x14ac:dyDescent="0.25">
      <c r="A257">
        <v>252</v>
      </c>
      <c r="B257" t="str">
        <f>"00976115"</f>
        <v>00976115</v>
      </c>
      <c r="C257" t="s">
        <v>6</v>
      </c>
    </row>
    <row r="258" spans="1:3" x14ac:dyDescent="0.25">
      <c r="A258">
        <v>253</v>
      </c>
      <c r="B258" t="str">
        <f>"00935655"</f>
        <v>00935655</v>
      </c>
      <c r="C258" t="s">
        <v>6</v>
      </c>
    </row>
    <row r="259" spans="1:3" x14ac:dyDescent="0.25">
      <c r="A259">
        <v>254</v>
      </c>
      <c r="B259" t="str">
        <f>"00920324"</f>
        <v>00920324</v>
      </c>
      <c r="C259" t="s">
        <v>7</v>
      </c>
    </row>
    <row r="260" spans="1:3" x14ac:dyDescent="0.25">
      <c r="A260">
        <v>255</v>
      </c>
      <c r="B260" t="str">
        <f>"01032523"</f>
        <v>01032523</v>
      </c>
      <c r="C260" t="s">
        <v>7</v>
      </c>
    </row>
    <row r="261" spans="1:3" x14ac:dyDescent="0.25">
      <c r="A261">
        <v>256</v>
      </c>
      <c r="B261" t="str">
        <f>"00624549"</f>
        <v>00624549</v>
      </c>
      <c r="C261" t="s">
        <v>7</v>
      </c>
    </row>
    <row r="262" spans="1:3" x14ac:dyDescent="0.25">
      <c r="A262">
        <v>257</v>
      </c>
      <c r="B262" t="str">
        <f>"00840109"</f>
        <v>00840109</v>
      </c>
      <c r="C262" t="s">
        <v>6</v>
      </c>
    </row>
    <row r="263" spans="1:3" x14ac:dyDescent="0.25">
      <c r="A263">
        <v>258</v>
      </c>
      <c r="B263" t="str">
        <f>"01062083"</f>
        <v>01062083</v>
      </c>
      <c r="C263" t="s">
        <v>6</v>
      </c>
    </row>
    <row r="264" spans="1:3" x14ac:dyDescent="0.25">
      <c r="A264">
        <v>259</v>
      </c>
      <c r="B264" t="str">
        <f>"00674855"</f>
        <v>00674855</v>
      </c>
      <c r="C264" t="s">
        <v>7</v>
      </c>
    </row>
    <row r="265" spans="1:3" x14ac:dyDescent="0.25">
      <c r="A265">
        <v>260</v>
      </c>
      <c r="B265" t="str">
        <f>"01065414"</f>
        <v>01065414</v>
      </c>
      <c r="C265" t="s">
        <v>7</v>
      </c>
    </row>
    <row r="266" spans="1:3" x14ac:dyDescent="0.25">
      <c r="A266">
        <v>261</v>
      </c>
      <c r="B266" t="str">
        <f>"00639651"</f>
        <v>00639651</v>
      </c>
      <c r="C266" t="s">
        <v>6</v>
      </c>
    </row>
    <row r="267" spans="1:3" x14ac:dyDescent="0.25">
      <c r="A267">
        <v>262</v>
      </c>
      <c r="B267" t="str">
        <f>"00907132"</f>
        <v>00907132</v>
      </c>
      <c r="C267" t="s">
        <v>6</v>
      </c>
    </row>
    <row r="268" spans="1:3" x14ac:dyDescent="0.25">
      <c r="A268">
        <v>263</v>
      </c>
      <c r="B268" t="str">
        <f>"00644084"</f>
        <v>00644084</v>
      </c>
      <c r="C268" t="s">
        <v>7</v>
      </c>
    </row>
    <row r="269" spans="1:3" x14ac:dyDescent="0.25">
      <c r="A269">
        <v>264</v>
      </c>
      <c r="B269" t="str">
        <f>"01062896"</f>
        <v>01062896</v>
      </c>
      <c r="C269" t="s">
        <v>6</v>
      </c>
    </row>
    <row r="270" spans="1:3" x14ac:dyDescent="0.25">
      <c r="A270">
        <v>265</v>
      </c>
      <c r="B270" t="str">
        <f>"01012163"</f>
        <v>01012163</v>
      </c>
      <c r="C270" t="s">
        <v>7</v>
      </c>
    </row>
    <row r="271" spans="1:3" x14ac:dyDescent="0.25">
      <c r="A271">
        <v>266</v>
      </c>
      <c r="B271" t="str">
        <f>"01061949"</f>
        <v>01061949</v>
      </c>
      <c r="C271" t="s">
        <v>6</v>
      </c>
    </row>
    <row r="272" spans="1:3" x14ac:dyDescent="0.25">
      <c r="A272">
        <v>267</v>
      </c>
      <c r="B272" t="str">
        <f>"01065550"</f>
        <v>01065550</v>
      </c>
      <c r="C272" t="s">
        <v>7</v>
      </c>
    </row>
    <row r="273" spans="1:3" x14ac:dyDescent="0.25">
      <c r="A273">
        <v>268</v>
      </c>
      <c r="B273" t="str">
        <f>"00978232"</f>
        <v>00978232</v>
      </c>
      <c r="C273" t="s">
        <v>7</v>
      </c>
    </row>
    <row r="274" spans="1:3" x14ac:dyDescent="0.25">
      <c r="A274">
        <v>269</v>
      </c>
      <c r="B274" t="str">
        <f>"01063369"</f>
        <v>01063369</v>
      </c>
      <c r="C274" t="s">
        <v>7</v>
      </c>
    </row>
    <row r="275" spans="1:3" x14ac:dyDescent="0.25">
      <c r="A275">
        <v>270</v>
      </c>
      <c r="B275" t="str">
        <f>"01023344"</f>
        <v>01023344</v>
      </c>
      <c r="C275" t="s">
        <v>7</v>
      </c>
    </row>
    <row r="276" spans="1:3" x14ac:dyDescent="0.25">
      <c r="A276">
        <v>271</v>
      </c>
      <c r="B276" t="str">
        <f>"00570623"</f>
        <v>00570623</v>
      </c>
      <c r="C276" t="s">
        <v>6</v>
      </c>
    </row>
    <row r="277" spans="1:3" x14ac:dyDescent="0.25">
      <c r="A277">
        <v>272</v>
      </c>
      <c r="B277" t="str">
        <f>"00911057"</f>
        <v>00911057</v>
      </c>
      <c r="C277" t="s">
        <v>6</v>
      </c>
    </row>
    <row r="278" spans="1:3" x14ac:dyDescent="0.25">
      <c r="A278">
        <v>273</v>
      </c>
      <c r="B278" t="str">
        <f>"01061730"</f>
        <v>01061730</v>
      </c>
      <c r="C278" t="s">
        <v>7</v>
      </c>
    </row>
    <row r="279" spans="1:3" x14ac:dyDescent="0.25">
      <c r="A279">
        <v>274</v>
      </c>
      <c r="B279" t="str">
        <f>"00849950"</f>
        <v>00849950</v>
      </c>
      <c r="C279" t="s">
        <v>6</v>
      </c>
    </row>
    <row r="280" spans="1:3" x14ac:dyDescent="0.25">
      <c r="A280">
        <v>275</v>
      </c>
      <c r="B280" t="str">
        <f>"00988514"</f>
        <v>00988514</v>
      </c>
      <c r="C280" t="s">
        <v>6</v>
      </c>
    </row>
    <row r="281" spans="1:3" x14ac:dyDescent="0.25">
      <c r="A281">
        <v>276</v>
      </c>
      <c r="B281" t="str">
        <f>"01067335"</f>
        <v>01067335</v>
      </c>
      <c r="C281" t="s">
        <v>6</v>
      </c>
    </row>
    <row r="282" spans="1:3" x14ac:dyDescent="0.25">
      <c r="A282">
        <v>277</v>
      </c>
      <c r="B282" t="str">
        <f>"01068890"</f>
        <v>01068890</v>
      </c>
      <c r="C282" t="s">
        <v>6</v>
      </c>
    </row>
    <row r="283" spans="1:3" x14ac:dyDescent="0.25">
      <c r="A283">
        <v>278</v>
      </c>
      <c r="B283" t="str">
        <f>"00650273"</f>
        <v>00650273</v>
      </c>
      <c r="C283" t="s">
        <v>6</v>
      </c>
    </row>
    <row r="284" spans="1:3" x14ac:dyDescent="0.25">
      <c r="A284">
        <v>279</v>
      </c>
      <c r="B284" t="str">
        <f>"00881071"</f>
        <v>00881071</v>
      </c>
      <c r="C284" t="s">
        <v>7</v>
      </c>
    </row>
    <row r="285" spans="1:3" x14ac:dyDescent="0.25">
      <c r="A285">
        <v>280</v>
      </c>
      <c r="B285" t="str">
        <f>"00998310"</f>
        <v>00998310</v>
      </c>
      <c r="C285" t="s">
        <v>6</v>
      </c>
    </row>
    <row r="286" spans="1:3" x14ac:dyDescent="0.25">
      <c r="A286">
        <v>281</v>
      </c>
      <c r="B286" t="str">
        <f>"00955567"</f>
        <v>00955567</v>
      </c>
      <c r="C286" t="s">
        <v>6</v>
      </c>
    </row>
    <row r="287" spans="1:3" x14ac:dyDescent="0.25">
      <c r="A287">
        <v>282</v>
      </c>
      <c r="B287" t="str">
        <f>"00485227"</f>
        <v>00485227</v>
      </c>
      <c r="C287" t="s">
        <v>7</v>
      </c>
    </row>
    <row r="288" spans="1:3" x14ac:dyDescent="0.25">
      <c r="A288">
        <v>283</v>
      </c>
      <c r="B288" t="str">
        <f>"01066090"</f>
        <v>01066090</v>
      </c>
      <c r="C288" t="s">
        <v>6</v>
      </c>
    </row>
    <row r="289" spans="1:3" x14ac:dyDescent="0.25">
      <c r="A289">
        <v>284</v>
      </c>
      <c r="B289" t="str">
        <f>"00605217"</f>
        <v>00605217</v>
      </c>
      <c r="C289" t="s">
        <v>6</v>
      </c>
    </row>
    <row r="290" spans="1:3" x14ac:dyDescent="0.25">
      <c r="A290">
        <v>285</v>
      </c>
      <c r="B290" t="str">
        <f>"01068237"</f>
        <v>01068237</v>
      </c>
      <c r="C290" t="s">
        <v>7</v>
      </c>
    </row>
    <row r="291" spans="1:3" x14ac:dyDescent="0.25">
      <c r="A291">
        <v>286</v>
      </c>
      <c r="B291" t="str">
        <f>"00774713"</f>
        <v>00774713</v>
      </c>
      <c r="C291" t="s">
        <v>7</v>
      </c>
    </row>
    <row r="292" spans="1:3" x14ac:dyDescent="0.25">
      <c r="A292">
        <v>287</v>
      </c>
      <c r="B292" t="str">
        <f>"00846707"</f>
        <v>00846707</v>
      </c>
      <c r="C292" t="s">
        <v>6</v>
      </c>
    </row>
    <row r="293" spans="1:3" x14ac:dyDescent="0.25">
      <c r="A293">
        <v>288</v>
      </c>
      <c r="B293" t="str">
        <f>"00899172"</f>
        <v>00899172</v>
      </c>
      <c r="C293" t="s">
        <v>7</v>
      </c>
    </row>
    <row r="294" spans="1:3" x14ac:dyDescent="0.25">
      <c r="A294">
        <v>289</v>
      </c>
      <c r="B294" t="str">
        <f>"00668223"</f>
        <v>00668223</v>
      </c>
      <c r="C294" t="s">
        <v>6</v>
      </c>
    </row>
    <row r="295" spans="1:3" x14ac:dyDescent="0.25">
      <c r="A295">
        <v>290</v>
      </c>
      <c r="B295" t="str">
        <f>"01062865"</f>
        <v>01062865</v>
      </c>
      <c r="C295" t="s">
        <v>6</v>
      </c>
    </row>
    <row r="296" spans="1:3" x14ac:dyDescent="0.25">
      <c r="A296">
        <v>291</v>
      </c>
      <c r="B296" t="str">
        <f>"00659761"</f>
        <v>00659761</v>
      </c>
      <c r="C296" t="s">
        <v>6</v>
      </c>
    </row>
    <row r="297" spans="1:3" x14ac:dyDescent="0.25">
      <c r="A297">
        <v>292</v>
      </c>
      <c r="B297" t="str">
        <f>"01062734"</f>
        <v>01062734</v>
      </c>
      <c r="C297" t="s">
        <v>6</v>
      </c>
    </row>
    <row r="298" spans="1:3" x14ac:dyDescent="0.25">
      <c r="A298">
        <v>293</v>
      </c>
      <c r="B298" t="str">
        <f>"00919393"</f>
        <v>00919393</v>
      </c>
      <c r="C298" t="s">
        <v>6</v>
      </c>
    </row>
    <row r="299" spans="1:3" x14ac:dyDescent="0.25">
      <c r="A299">
        <v>294</v>
      </c>
      <c r="B299" t="str">
        <f>"01062859"</f>
        <v>01062859</v>
      </c>
      <c r="C299" t="s">
        <v>6</v>
      </c>
    </row>
    <row r="300" spans="1:3" x14ac:dyDescent="0.25">
      <c r="A300">
        <v>295</v>
      </c>
      <c r="B300" t="str">
        <f>"00631617"</f>
        <v>00631617</v>
      </c>
      <c r="C300" t="s">
        <v>7</v>
      </c>
    </row>
    <row r="301" spans="1:3" x14ac:dyDescent="0.25">
      <c r="A301">
        <v>296</v>
      </c>
      <c r="B301" t="str">
        <f>"01062210"</f>
        <v>01062210</v>
      </c>
      <c r="C301" t="s">
        <v>7</v>
      </c>
    </row>
    <row r="302" spans="1:3" x14ac:dyDescent="0.25">
      <c r="A302">
        <v>297</v>
      </c>
      <c r="B302" t="str">
        <f>"00979382"</f>
        <v>00979382</v>
      </c>
      <c r="C302" t="s">
        <v>10</v>
      </c>
    </row>
    <row r="303" spans="1:3" x14ac:dyDescent="0.25">
      <c r="A303">
        <v>298</v>
      </c>
      <c r="B303" t="str">
        <f>"01033080"</f>
        <v>01033080</v>
      </c>
      <c r="C303" t="s">
        <v>6</v>
      </c>
    </row>
    <row r="304" spans="1:3" x14ac:dyDescent="0.25">
      <c r="A304">
        <v>299</v>
      </c>
      <c r="B304" t="str">
        <f>"01061179"</f>
        <v>01061179</v>
      </c>
      <c r="C304" t="s">
        <v>7</v>
      </c>
    </row>
    <row r="305" spans="1:3" x14ac:dyDescent="0.25">
      <c r="A305">
        <v>300</v>
      </c>
      <c r="B305" t="str">
        <f>"01062567"</f>
        <v>01062567</v>
      </c>
      <c r="C305" t="s">
        <v>6</v>
      </c>
    </row>
    <row r="306" spans="1:3" x14ac:dyDescent="0.25">
      <c r="A306">
        <v>301</v>
      </c>
      <c r="B306" t="str">
        <f>"01062524"</f>
        <v>01062524</v>
      </c>
      <c r="C306" t="s">
        <v>7</v>
      </c>
    </row>
    <row r="307" spans="1:3" x14ac:dyDescent="0.25">
      <c r="A307">
        <v>302</v>
      </c>
      <c r="B307" t="str">
        <f>"00716662"</f>
        <v>00716662</v>
      </c>
      <c r="C307" t="s">
        <v>6</v>
      </c>
    </row>
    <row r="308" spans="1:3" x14ac:dyDescent="0.25">
      <c r="A308">
        <v>303</v>
      </c>
      <c r="B308" t="str">
        <f>"00784098"</f>
        <v>00784098</v>
      </c>
      <c r="C308" t="s">
        <v>6</v>
      </c>
    </row>
    <row r="309" spans="1:3" x14ac:dyDescent="0.25">
      <c r="A309">
        <v>304</v>
      </c>
      <c r="B309" t="str">
        <f>"00493141"</f>
        <v>00493141</v>
      </c>
      <c r="C309" t="s">
        <v>6</v>
      </c>
    </row>
    <row r="310" spans="1:3" x14ac:dyDescent="0.25">
      <c r="A310">
        <v>305</v>
      </c>
      <c r="B310" t="str">
        <f>"01062948"</f>
        <v>01062948</v>
      </c>
      <c r="C310" t="s">
        <v>6</v>
      </c>
    </row>
    <row r="311" spans="1:3" x14ac:dyDescent="0.25">
      <c r="A311">
        <v>306</v>
      </c>
      <c r="B311" t="str">
        <f>"00844499"</f>
        <v>00844499</v>
      </c>
      <c r="C311" t="s">
        <v>7</v>
      </c>
    </row>
    <row r="312" spans="1:3" x14ac:dyDescent="0.25">
      <c r="A312">
        <v>307</v>
      </c>
      <c r="B312" t="str">
        <f>"01067084"</f>
        <v>01067084</v>
      </c>
      <c r="C312" t="s">
        <v>6</v>
      </c>
    </row>
    <row r="313" spans="1:3" x14ac:dyDescent="0.25">
      <c r="A313">
        <v>308</v>
      </c>
      <c r="B313" t="str">
        <f>"00904761"</f>
        <v>00904761</v>
      </c>
      <c r="C313" t="s">
        <v>7</v>
      </c>
    </row>
    <row r="314" spans="1:3" x14ac:dyDescent="0.25">
      <c r="A314">
        <v>309</v>
      </c>
      <c r="B314" t="str">
        <f>"00786484"</f>
        <v>00786484</v>
      </c>
      <c r="C314" t="s">
        <v>6</v>
      </c>
    </row>
    <row r="315" spans="1:3" x14ac:dyDescent="0.25">
      <c r="A315">
        <v>310</v>
      </c>
      <c r="B315" t="str">
        <f>"00726938"</f>
        <v>00726938</v>
      </c>
      <c r="C315" t="s">
        <v>10</v>
      </c>
    </row>
    <row r="316" spans="1:3" x14ac:dyDescent="0.25">
      <c r="A316">
        <v>311</v>
      </c>
      <c r="B316" t="str">
        <f>"00763504"</f>
        <v>00763504</v>
      </c>
      <c r="C316" t="s">
        <v>6</v>
      </c>
    </row>
    <row r="317" spans="1:3" x14ac:dyDescent="0.25">
      <c r="A317">
        <v>312</v>
      </c>
      <c r="B317" t="str">
        <f>"01001351"</f>
        <v>01001351</v>
      </c>
      <c r="C317" t="s">
        <v>6</v>
      </c>
    </row>
    <row r="318" spans="1:3" x14ac:dyDescent="0.25">
      <c r="A318">
        <v>313</v>
      </c>
      <c r="B318" t="str">
        <f>"01017076"</f>
        <v>01017076</v>
      </c>
      <c r="C318" t="s">
        <v>6</v>
      </c>
    </row>
    <row r="319" spans="1:3" x14ac:dyDescent="0.25">
      <c r="A319">
        <v>314</v>
      </c>
      <c r="B319" t="str">
        <f>"00826012"</f>
        <v>00826012</v>
      </c>
      <c r="C319" t="s">
        <v>7</v>
      </c>
    </row>
    <row r="320" spans="1:3" x14ac:dyDescent="0.25">
      <c r="A320">
        <v>315</v>
      </c>
      <c r="B320" t="str">
        <f>"00765059"</f>
        <v>00765059</v>
      </c>
      <c r="C320" t="s">
        <v>7</v>
      </c>
    </row>
    <row r="321" spans="1:3" x14ac:dyDescent="0.25">
      <c r="A321">
        <v>316</v>
      </c>
      <c r="B321" t="str">
        <f>"00490076"</f>
        <v>00490076</v>
      </c>
      <c r="C321" t="s">
        <v>7</v>
      </c>
    </row>
    <row r="322" spans="1:3" x14ac:dyDescent="0.25">
      <c r="A322">
        <v>317</v>
      </c>
      <c r="B322" t="str">
        <f>"00955338"</f>
        <v>00955338</v>
      </c>
      <c r="C322" t="s">
        <v>7</v>
      </c>
    </row>
    <row r="323" spans="1:3" x14ac:dyDescent="0.25">
      <c r="A323">
        <v>318</v>
      </c>
      <c r="B323" t="str">
        <f>"00882442"</f>
        <v>00882442</v>
      </c>
      <c r="C323" t="s">
        <v>7</v>
      </c>
    </row>
    <row r="324" spans="1:3" x14ac:dyDescent="0.25">
      <c r="A324">
        <v>319</v>
      </c>
      <c r="B324" t="str">
        <f>"00866647"</f>
        <v>00866647</v>
      </c>
      <c r="C324" t="s">
        <v>7</v>
      </c>
    </row>
    <row r="325" spans="1:3" x14ac:dyDescent="0.25">
      <c r="A325">
        <v>320</v>
      </c>
      <c r="B325" t="str">
        <f>"00786892"</f>
        <v>00786892</v>
      </c>
      <c r="C325" t="s">
        <v>6</v>
      </c>
    </row>
    <row r="326" spans="1:3" x14ac:dyDescent="0.25">
      <c r="A326">
        <v>321</v>
      </c>
      <c r="B326" t="str">
        <f>"01063266"</f>
        <v>01063266</v>
      </c>
      <c r="C326" t="s">
        <v>6</v>
      </c>
    </row>
    <row r="327" spans="1:3" x14ac:dyDescent="0.25">
      <c r="A327">
        <v>322</v>
      </c>
      <c r="B327" t="str">
        <f>"00642463"</f>
        <v>00642463</v>
      </c>
      <c r="C327" t="s">
        <v>7</v>
      </c>
    </row>
    <row r="328" spans="1:3" x14ac:dyDescent="0.25">
      <c r="A328">
        <v>323</v>
      </c>
      <c r="B328" t="str">
        <f>"01064723"</f>
        <v>01064723</v>
      </c>
      <c r="C328" t="str">
        <f>"002"</f>
        <v>002</v>
      </c>
    </row>
    <row r="329" spans="1:3" x14ac:dyDescent="0.25">
      <c r="A329">
        <v>324</v>
      </c>
      <c r="B329" t="str">
        <f>"01067447"</f>
        <v>01067447</v>
      </c>
      <c r="C329" t="s">
        <v>6</v>
      </c>
    </row>
    <row r="330" spans="1:3" x14ac:dyDescent="0.25">
      <c r="A330">
        <v>325</v>
      </c>
      <c r="B330" t="str">
        <f>"00843166"</f>
        <v>00843166</v>
      </c>
      <c r="C330" t="s">
        <v>6</v>
      </c>
    </row>
    <row r="331" spans="1:3" x14ac:dyDescent="0.25">
      <c r="A331">
        <v>326</v>
      </c>
      <c r="B331" t="str">
        <f>"01019918"</f>
        <v>01019918</v>
      </c>
      <c r="C331" t="s">
        <v>7</v>
      </c>
    </row>
    <row r="332" spans="1:3" x14ac:dyDescent="0.25">
      <c r="A332">
        <v>327</v>
      </c>
      <c r="B332" t="str">
        <f>"01059455"</f>
        <v>01059455</v>
      </c>
      <c r="C332" t="s">
        <v>7</v>
      </c>
    </row>
    <row r="333" spans="1:3" x14ac:dyDescent="0.25">
      <c r="A333">
        <v>328</v>
      </c>
      <c r="B333" t="str">
        <f>"01065574"</f>
        <v>01065574</v>
      </c>
      <c r="C333" t="s">
        <v>7</v>
      </c>
    </row>
    <row r="334" spans="1:3" x14ac:dyDescent="0.25">
      <c r="A334">
        <v>329</v>
      </c>
      <c r="B334" t="str">
        <f>"01068835"</f>
        <v>01068835</v>
      </c>
      <c r="C334" t="s">
        <v>7</v>
      </c>
    </row>
    <row r="335" spans="1:3" x14ac:dyDescent="0.25">
      <c r="A335">
        <v>330</v>
      </c>
      <c r="B335" t="str">
        <f>"01061035"</f>
        <v>01061035</v>
      </c>
      <c r="C335" t="s">
        <v>7</v>
      </c>
    </row>
    <row r="336" spans="1:3" x14ac:dyDescent="0.25">
      <c r="A336">
        <v>331</v>
      </c>
      <c r="B336" t="str">
        <f>"01064838"</f>
        <v>01064838</v>
      </c>
      <c r="C336" t="s">
        <v>7</v>
      </c>
    </row>
    <row r="337" spans="1:3" x14ac:dyDescent="0.25">
      <c r="A337">
        <v>332</v>
      </c>
      <c r="B337" t="str">
        <f>"01069300"</f>
        <v>01069300</v>
      </c>
      <c r="C337" t="s">
        <v>7</v>
      </c>
    </row>
    <row r="338" spans="1:3" x14ac:dyDescent="0.25">
      <c r="A338">
        <v>333</v>
      </c>
      <c r="B338" t="str">
        <f>"00537325"</f>
        <v>00537325</v>
      </c>
      <c r="C338" t="s">
        <v>6</v>
      </c>
    </row>
    <row r="339" spans="1:3" x14ac:dyDescent="0.25">
      <c r="A339">
        <v>334</v>
      </c>
      <c r="B339" t="str">
        <f>"01068654"</f>
        <v>01068654</v>
      </c>
      <c r="C339" t="s">
        <v>6</v>
      </c>
    </row>
    <row r="340" spans="1:3" x14ac:dyDescent="0.25">
      <c r="A340">
        <v>335</v>
      </c>
      <c r="B340" t="str">
        <f>"01063415"</f>
        <v>01063415</v>
      </c>
      <c r="C340" t="s">
        <v>7</v>
      </c>
    </row>
    <row r="341" spans="1:3" x14ac:dyDescent="0.25">
      <c r="A341">
        <v>336</v>
      </c>
      <c r="B341" t="str">
        <f>"01068256"</f>
        <v>01068256</v>
      </c>
      <c r="C341" t="s">
        <v>6</v>
      </c>
    </row>
    <row r="342" spans="1:3" x14ac:dyDescent="0.25">
      <c r="A342">
        <v>337</v>
      </c>
      <c r="B342" t="str">
        <f>"00668875"</f>
        <v>00668875</v>
      </c>
      <c r="C342" t="s">
        <v>6</v>
      </c>
    </row>
    <row r="343" spans="1:3" x14ac:dyDescent="0.25">
      <c r="A343">
        <v>338</v>
      </c>
      <c r="B343" t="str">
        <f>"00391087"</f>
        <v>00391087</v>
      </c>
      <c r="C343" t="s">
        <v>7</v>
      </c>
    </row>
    <row r="344" spans="1:3" x14ac:dyDescent="0.25">
      <c r="A344">
        <v>339</v>
      </c>
      <c r="B344" t="str">
        <f>"00760750"</f>
        <v>00760750</v>
      </c>
      <c r="C344" t="s">
        <v>7</v>
      </c>
    </row>
    <row r="345" spans="1:3" x14ac:dyDescent="0.25">
      <c r="A345">
        <v>340</v>
      </c>
      <c r="B345" t="str">
        <f>"01015164"</f>
        <v>01015164</v>
      </c>
      <c r="C345" t="s">
        <v>7</v>
      </c>
    </row>
    <row r="346" spans="1:3" x14ac:dyDescent="0.25">
      <c r="A346">
        <v>341</v>
      </c>
      <c r="B346" t="str">
        <f>"01066261"</f>
        <v>01066261</v>
      </c>
      <c r="C346" t="s">
        <v>6</v>
      </c>
    </row>
    <row r="347" spans="1:3" x14ac:dyDescent="0.25">
      <c r="A347">
        <v>342</v>
      </c>
      <c r="B347" t="str">
        <f>"01063286"</f>
        <v>01063286</v>
      </c>
      <c r="C347" t="s">
        <v>6</v>
      </c>
    </row>
    <row r="348" spans="1:3" x14ac:dyDescent="0.25">
      <c r="A348">
        <v>343</v>
      </c>
      <c r="B348" t="str">
        <f>"01063353"</f>
        <v>01063353</v>
      </c>
      <c r="C348" t="s">
        <v>7</v>
      </c>
    </row>
    <row r="349" spans="1:3" x14ac:dyDescent="0.25">
      <c r="A349">
        <v>344</v>
      </c>
      <c r="B349" t="str">
        <f>"01062880"</f>
        <v>01062880</v>
      </c>
      <c r="C349" t="s">
        <v>6</v>
      </c>
    </row>
    <row r="350" spans="1:3" x14ac:dyDescent="0.25">
      <c r="A350">
        <v>345</v>
      </c>
      <c r="B350" t="str">
        <f>"01068162"</f>
        <v>01068162</v>
      </c>
      <c r="C350" t="s">
        <v>6</v>
      </c>
    </row>
    <row r="351" spans="1:3" x14ac:dyDescent="0.25">
      <c r="A351">
        <v>346</v>
      </c>
      <c r="B351" t="str">
        <f>"00814435"</f>
        <v>00814435</v>
      </c>
      <c r="C351" t="s">
        <v>6</v>
      </c>
    </row>
    <row r="352" spans="1:3" x14ac:dyDescent="0.25">
      <c r="A352">
        <v>347</v>
      </c>
      <c r="B352" t="str">
        <f>"01069243"</f>
        <v>01069243</v>
      </c>
      <c r="C352" t="s">
        <v>7</v>
      </c>
    </row>
    <row r="353" spans="1:3" x14ac:dyDescent="0.25">
      <c r="A353">
        <v>348</v>
      </c>
      <c r="B353" t="str">
        <f>"00947496"</f>
        <v>00947496</v>
      </c>
      <c r="C353" t="s">
        <v>7</v>
      </c>
    </row>
    <row r="354" spans="1:3" x14ac:dyDescent="0.25">
      <c r="A354">
        <v>349</v>
      </c>
      <c r="B354" t="str">
        <f>"00989619"</f>
        <v>00989619</v>
      </c>
      <c r="C354" t="s">
        <v>7</v>
      </c>
    </row>
    <row r="355" spans="1:3" x14ac:dyDescent="0.25">
      <c r="A355">
        <v>350</v>
      </c>
      <c r="B355" t="str">
        <f>"01069753"</f>
        <v>01069753</v>
      </c>
      <c r="C355" t="s">
        <v>6</v>
      </c>
    </row>
    <row r="356" spans="1:3" x14ac:dyDescent="0.25">
      <c r="A356">
        <v>351</v>
      </c>
      <c r="B356" t="str">
        <f>"01067827"</f>
        <v>01067827</v>
      </c>
      <c r="C356" t="s">
        <v>6</v>
      </c>
    </row>
    <row r="357" spans="1:3" x14ac:dyDescent="0.25">
      <c r="A357">
        <v>352</v>
      </c>
      <c r="B357" t="str">
        <f>"00924973"</f>
        <v>00924973</v>
      </c>
      <c r="C357" t="s">
        <v>7</v>
      </c>
    </row>
    <row r="358" spans="1:3" x14ac:dyDescent="0.25">
      <c r="A358">
        <v>353</v>
      </c>
      <c r="B358" t="str">
        <f>"00826801"</f>
        <v>00826801</v>
      </c>
      <c r="C358" t="s">
        <v>7</v>
      </c>
    </row>
    <row r="359" spans="1:3" x14ac:dyDescent="0.25">
      <c r="A359">
        <v>354</v>
      </c>
      <c r="B359" t="str">
        <f>"00821370"</f>
        <v>00821370</v>
      </c>
      <c r="C359" t="s">
        <v>6</v>
      </c>
    </row>
    <row r="360" spans="1:3" x14ac:dyDescent="0.25">
      <c r="A360">
        <v>355</v>
      </c>
      <c r="B360" t="str">
        <f>"00829711"</f>
        <v>00829711</v>
      </c>
      <c r="C360" t="s">
        <v>7</v>
      </c>
    </row>
    <row r="361" spans="1:3" x14ac:dyDescent="0.25">
      <c r="A361">
        <v>356</v>
      </c>
      <c r="B361" t="str">
        <f>"01059729"</f>
        <v>01059729</v>
      </c>
      <c r="C361" t="s">
        <v>6</v>
      </c>
    </row>
    <row r="362" spans="1:3" x14ac:dyDescent="0.25">
      <c r="A362">
        <v>357</v>
      </c>
      <c r="B362" t="str">
        <f>"01061018"</f>
        <v>01061018</v>
      </c>
      <c r="C362" t="s">
        <v>6</v>
      </c>
    </row>
    <row r="363" spans="1:3" x14ac:dyDescent="0.25">
      <c r="A363">
        <v>358</v>
      </c>
      <c r="B363" t="str">
        <f>"00730286"</f>
        <v>00730286</v>
      </c>
      <c r="C363" t="s">
        <v>8</v>
      </c>
    </row>
    <row r="364" spans="1:3" x14ac:dyDescent="0.25">
      <c r="A364">
        <v>359</v>
      </c>
      <c r="B364" t="str">
        <f>"00772293"</f>
        <v>00772293</v>
      </c>
      <c r="C364" t="s">
        <v>6</v>
      </c>
    </row>
    <row r="365" spans="1:3" x14ac:dyDescent="0.25">
      <c r="A365">
        <v>360</v>
      </c>
      <c r="B365" t="str">
        <f>"00878784"</f>
        <v>00878784</v>
      </c>
      <c r="C365" t="s">
        <v>7</v>
      </c>
    </row>
    <row r="366" spans="1:3" x14ac:dyDescent="0.25">
      <c r="A366">
        <v>361</v>
      </c>
      <c r="B366" t="str">
        <f>"00851958"</f>
        <v>00851958</v>
      </c>
      <c r="C366" t="s">
        <v>7</v>
      </c>
    </row>
    <row r="367" spans="1:3" x14ac:dyDescent="0.25">
      <c r="A367">
        <v>362</v>
      </c>
      <c r="B367" t="str">
        <f>"00988284"</f>
        <v>00988284</v>
      </c>
      <c r="C367" t="s">
        <v>6</v>
      </c>
    </row>
    <row r="368" spans="1:3" x14ac:dyDescent="0.25">
      <c r="A368">
        <v>363</v>
      </c>
      <c r="B368" t="str">
        <f>"00908128"</f>
        <v>00908128</v>
      </c>
      <c r="C368" t="s">
        <v>7</v>
      </c>
    </row>
    <row r="369" spans="1:3" x14ac:dyDescent="0.25">
      <c r="A369">
        <v>364</v>
      </c>
      <c r="B369" t="str">
        <f>"01068335"</f>
        <v>01068335</v>
      </c>
      <c r="C369" t="s">
        <v>7</v>
      </c>
    </row>
    <row r="370" spans="1:3" x14ac:dyDescent="0.25">
      <c r="A370">
        <v>365</v>
      </c>
      <c r="B370" t="str">
        <f>"00492267"</f>
        <v>00492267</v>
      </c>
      <c r="C370" t="s">
        <v>6</v>
      </c>
    </row>
    <row r="371" spans="1:3" x14ac:dyDescent="0.25">
      <c r="A371">
        <v>366</v>
      </c>
      <c r="B371" t="str">
        <f>"01062432"</f>
        <v>01062432</v>
      </c>
      <c r="C371" t="s">
        <v>6</v>
      </c>
    </row>
    <row r="372" spans="1:3" x14ac:dyDescent="0.25">
      <c r="A372">
        <v>367</v>
      </c>
      <c r="B372" t="str">
        <f>"01002857"</f>
        <v>01002857</v>
      </c>
      <c r="C372" t="s">
        <v>7</v>
      </c>
    </row>
    <row r="373" spans="1:3" x14ac:dyDescent="0.25">
      <c r="A373">
        <v>368</v>
      </c>
      <c r="B373" t="str">
        <f>"00568130"</f>
        <v>00568130</v>
      </c>
      <c r="C373" t="s">
        <v>6</v>
      </c>
    </row>
    <row r="374" spans="1:3" x14ac:dyDescent="0.25">
      <c r="A374">
        <v>369</v>
      </c>
      <c r="B374" t="str">
        <f>"01067514"</f>
        <v>01067514</v>
      </c>
      <c r="C374" t="s">
        <v>7</v>
      </c>
    </row>
    <row r="375" spans="1:3" x14ac:dyDescent="0.25">
      <c r="A375">
        <v>370</v>
      </c>
      <c r="B375" t="str">
        <f>"01061451"</f>
        <v>01061451</v>
      </c>
      <c r="C375" t="s">
        <v>6</v>
      </c>
    </row>
    <row r="376" spans="1:3" x14ac:dyDescent="0.25">
      <c r="A376">
        <v>371</v>
      </c>
      <c r="B376" t="str">
        <f>"01031820"</f>
        <v>01031820</v>
      </c>
      <c r="C376" t="s">
        <v>7</v>
      </c>
    </row>
    <row r="377" spans="1:3" x14ac:dyDescent="0.25">
      <c r="A377">
        <v>372</v>
      </c>
      <c r="B377" t="str">
        <f>"00924435"</f>
        <v>00924435</v>
      </c>
      <c r="C377" t="s">
        <v>6</v>
      </c>
    </row>
    <row r="378" spans="1:3" x14ac:dyDescent="0.25">
      <c r="A378">
        <v>373</v>
      </c>
      <c r="B378" t="str">
        <f>"01062484"</f>
        <v>01062484</v>
      </c>
      <c r="C378" t="s">
        <v>7</v>
      </c>
    </row>
    <row r="379" spans="1:3" x14ac:dyDescent="0.25">
      <c r="A379">
        <v>374</v>
      </c>
      <c r="B379" t="str">
        <f>"00889118"</f>
        <v>00889118</v>
      </c>
      <c r="C379" t="s">
        <v>6</v>
      </c>
    </row>
    <row r="380" spans="1:3" x14ac:dyDescent="0.25">
      <c r="A380">
        <v>375</v>
      </c>
      <c r="B380" t="str">
        <f>"00938492"</f>
        <v>00938492</v>
      </c>
      <c r="C380" t="s">
        <v>6</v>
      </c>
    </row>
    <row r="381" spans="1:3" x14ac:dyDescent="0.25">
      <c r="A381">
        <v>376</v>
      </c>
      <c r="B381" t="str">
        <f>"01062488"</f>
        <v>01062488</v>
      </c>
      <c r="C381" t="s">
        <v>6</v>
      </c>
    </row>
    <row r="382" spans="1:3" x14ac:dyDescent="0.25">
      <c r="A382">
        <v>377</v>
      </c>
      <c r="B382" t="str">
        <f>"01013453"</f>
        <v>01013453</v>
      </c>
      <c r="C382" t="s">
        <v>6</v>
      </c>
    </row>
    <row r="383" spans="1:3" x14ac:dyDescent="0.25">
      <c r="A383">
        <v>378</v>
      </c>
      <c r="B383" t="str">
        <f>"01066245"</f>
        <v>01066245</v>
      </c>
      <c r="C383" t="s">
        <v>7</v>
      </c>
    </row>
    <row r="384" spans="1:3" x14ac:dyDescent="0.25">
      <c r="A384">
        <v>379</v>
      </c>
      <c r="B384" t="str">
        <f>"01063230"</f>
        <v>01063230</v>
      </c>
      <c r="C384" t="s">
        <v>6</v>
      </c>
    </row>
    <row r="385" spans="1:3" x14ac:dyDescent="0.25">
      <c r="A385">
        <v>380</v>
      </c>
      <c r="B385" t="str">
        <f>"01010223"</f>
        <v>01010223</v>
      </c>
      <c r="C385" t="s">
        <v>6</v>
      </c>
    </row>
    <row r="386" spans="1:3" x14ac:dyDescent="0.25">
      <c r="A386">
        <v>381</v>
      </c>
      <c r="B386" t="str">
        <f>"00741799"</f>
        <v>00741799</v>
      </c>
      <c r="C386" t="s">
        <v>6</v>
      </c>
    </row>
    <row r="387" spans="1:3" x14ac:dyDescent="0.25">
      <c r="A387">
        <v>382</v>
      </c>
      <c r="B387" t="str">
        <f>"01066442"</f>
        <v>01066442</v>
      </c>
      <c r="C387" t="s">
        <v>8</v>
      </c>
    </row>
    <row r="388" spans="1:3" x14ac:dyDescent="0.25">
      <c r="A388">
        <v>383</v>
      </c>
      <c r="B388" t="str">
        <f>"00720833"</f>
        <v>00720833</v>
      </c>
      <c r="C388" t="s">
        <v>6</v>
      </c>
    </row>
    <row r="389" spans="1:3" x14ac:dyDescent="0.25">
      <c r="A389">
        <v>384</v>
      </c>
      <c r="B389" t="str">
        <f>"00910006"</f>
        <v>00910006</v>
      </c>
      <c r="C389" t="str">
        <f>"001"</f>
        <v>001</v>
      </c>
    </row>
    <row r="390" spans="1:3" x14ac:dyDescent="0.25">
      <c r="A390">
        <v>385</v>
      </c>
      <c r="B390" t="str">
        <f>"01062328"</f>
        <v>01062328</v>
      </c>
      <c r="C390" t="s">
        <v>7</v>
      </c>
    </row>
    <row r="391" spans="1:3" x14ac:dyDescent="0.25">
      <c r="A391">
        <v>386</v>
      </c>
      <c r="B391" t="str">
        <f>"01061027"</f>
        <v>01061027</v>
      </c>
      <c r="C391" t="s">
        <v>7</v>
      </c>
    </row>
    <row r="392" spans="1:3" x14ac:dyDescent="0.25">
      <c r="A392">
        <v>387</v>
      </c>
      <c r="B392" t="str">
        <f>"01037768"</f>
        <v>01037768</v>
      </c>
      <c r="C392" t="s">
        <v>6</v>
      </c>
    </row>
    <row r="393" spans="1:3" x14ac:dyDescent="0.25">
      <c r="A393">
        <v>388</v>
      </c>
      <c r="B393" t="str">
        <f>"01062701"</f>
        <v>01062701</v>
      </c>
      <c r="C393" t="s">
        <v>6</v>
      </c>
    </row>
    <row r="394" spans="1:3" x14ac:dyDescent="0.25">
      <c r="A394">
        <v>389</v>
      </c>
      <c r="B394" t="str">
        <f>"00774410"</f>
        <v>00774410</v>
      </c>
      <c r="C394" t="s">
        <v>6</v>
      </c>
    </row>
    <row r="395" spans="1:3" x14ac:dyDescent="0.25">
      <c r="A395">
        <v>390</v>
      </c>
      <c r="B395" t="str">
        <f>"01062079"</f>
        <v>01062079</v>
      </c>
      <c r="C395" t="s">
        <v>7</v>
      </c>
    </row>
    <row r="396" spans="1:3" x14ac:dyDescent="0.25">
      <c r="A396">
        <v>391</v>
      </c>
      <c r="B396" t="str">
        <f>"00493396"</f>
        <v>00493396</v>
      </c>
      <c r="C396" t="s">
        <v>7</v>
      </c>
    </row>
    <row r="397" spans="1:3" x14ac:dyDescent="0.25">
      <c r="A397">
        <v>392</v>
      </c>
      <c r="B397" t="str">
        <f>"01062470"</f>
        <v>01062470</v>
      </c>
      <c r="C397" t="s">
        <v>6</v>
      </c>
    </row>
    <row r="398" spans="1:3" x14ac:dyDescent="0.25">
      <c r="A398">
        <v>393</v>
      </c>
      <c r="B398" t="str">
        <f>"00657685"</f>
        <v>00657685</v>
      </c>
      <c r="C398" t="s">
        <v>6</v>
      </c>
    </row>
    <row r="399" spans="1:3" x14ac:dyDescent="0.25">
      <c r="A399">
        <v>394</v>
      </c>
      <c r="B399" t="str">
        <f>"00959137"</f>
        <v>00959137</v>
      </c>
      <c r="C399" t="s">
        <v>7</v>
      </c>
    </row>
    <row r="400" spans="1:3" x14ac:dyDescent="0.25">
      <c r="A400">
        <v>395</v>
      </c>
      <c r="B400" t="str">
        <f>"00936560"</f>
        <v>00936560</v>
      </c>
      <c r="C400" t="s">
        <v>7</v>
      </c>
    </row>
    <row r="401" spans="1:3" x14ac:dyDescent="0.25">
      <c r="A401">
        <v>396</v>
      </c>
      <c r="B401" t="str">
        <f>"00873963"</f>
        <v>00873963</v>
      </c>
      <c r="C401" t="s">
        <v>6</v>
      </c>
    </row>
    <row r="402" spans="1:3" x14ac:dyDescent="0.25">
      <c r="A402">
        <v>397</v>
      </c>
      <c r="B402" t="str">
        <f>"00906353"</f>
        <v>00906353</v>
      </c>
      <c r="C402" t="s">
        <v>7</v>
      </c>
    </row>
    <row r="403" spans="1:3" x14ac:dyDescent="0.25">
      <c r="A403">
        <v>398</v>
      </c>
      <c r="B403" t="str">
        <f>"01067274"</f>
        <v>01067274</v>
      </c>
      <c r="C403" t="s">
        <v>7</v>
      </c>
    </row>
    <row r="404" spans="1:3" x14ac:dyDescent="0.25">
      <c r="A404">
        <v>399</v>
      </c>
      <c r="B404" t="str">
        <f>"00764252"</f>
        <v>00764252</v>
      </c>
      <c r="C404" t="s">
        <v>7</v>
      </c>
    </row>
    <row r="405" spans="1:3" x14ac:dyDescent="0.25">
      <c r="A405">
        <v>400</v>
      </c>
      <c r="B405" t="str">
        <f>"00767352"</f>
        <v>00767352</v>
      </c>
      <c r="C405" t="s">
        <v>7</v>
      </c>
    </row>
    <row r="406" spans="1:3" x14ac:dyDescent="0.25">
      <c r="A406">
        <v>401</v>
      </c>
      <c r="B406" t="str">
        <f>"00920453"</f>
        <v>00920453</v>
      </c>
      <c r="C406" t="s">
        <v>7</v>
      </c>
    </row>
    <row r="407" spans="1:3" x14ac:dyDescent="0.25">
      <c r="A407">
        <v>402</v>
      </c>
      <c r="B407" t="str">
        <f>"01060102"</f>
        <v>01060102</v>
      </c>
      <c r="C407" t="s">
        <v>7</v>
      </c>
    </row>
    <row r="408" spans="1:3" x14ac:dyDescent="0.25">
      <c r="A408">
        <v>403</v>
      </c>
      <c r="B408" t="str">
        <f>"00847561"</f>
        <v>00847561</v>
      </c>
      <c r="C408" t="s">
        <v>6</v>
      </c>
    </row>
    <row r="409" spans="1:3" x14ac:dyDescent="0.25">
      <c r="A409">
        <v>404</v>
      </c>
      <c r="B409" t="str">
        <f>"01063459"</f>
        <v>01063459</v>
      </c>
      <c r="C409" t="s">
        <v>7</v>
      </c>
    </row>
    <row r="410" spans="1:3" x14ac:dyDescent="0.25">
      <c r="A410">
        <v>405</v>
      </c>
      <c r="B410" t="str">
        <f>"00907009"</f>
        <v>00907009</v>
      </c>
      <c r="C410" t="s">
        <v>6</v>
      </c>
    </row>
    <row r="411" spans="1:3" x14ac:dyDescent="0.25">
      <c r="A411">
        <v>406</v>
      </c>
      <c r="B411" t="str">
        <f>"00901878"</f>
        <v>00901878</v>
      </c>
      <c r="C411" t="s">
        <v>7</v>
      </c>
    </row>
    <row r="412" spans="1:3" x14ac:dyDescent="0.25">
      <c r="A412">
        <v>407</v>
      </c>
      <c r="B412" t="str">
        <f>"00662360"</f>
        <v>00662360</v>
      </c>
      <c r="C412" t="s">
        <v>7</v>
      </c>
    </row>
    <row r="413" spans="1:3" x14ac:dyDescent="0.25">
      <c r="A413">
        <v>408</v>
      </c>
      <c r="B413" t="str">
        <f>"01066924"</f>
        <v>01066924</v>
      </c>
      <c r="C413" t="s">
        <v>7</v>
      </c>
    </row>
    <row r="414" spans="1:3" x14ac:dyDescent="0.25">
      <c r="A414">
        <v>409</v>
      </c>
      <c r="B414" t="str">
        <f>"01066645"</f>
        <v>01066645</v>
      </c>
      <c r="C414" t="s">
        <v>6</v>
      </c>
    </row>
    <row r="415" spans="1:3" x14ac:dyDescent="0.25">
      <c r="A415">
        <v>410</v>
      </c>
      <c r="B415" t="str">
        <f>"01064179"</f>
        <v>01064179</v>
      </c>
      <c r="C415" t="s">
        <v>6</v>
      </c>
    </row>
    <row r="416" spans="1:3" x14ac:dyDescent="0.25">
      <c r="A416">
        <v>411</v>
      </c>
      <c r="B416" t="str">
        <f>"01062296"</f>
        <v>01062296</v>
      </c>
      <c r="C416" t="s">
        <v>6</v>
      </c>
    </row>
    <row r="417" spans="1:3" x14ac:dyDescent="0.25">
      <c r="A417">
        <v>412</v>
      </c>
      <c r="B417" t="str">
        <f>"00896697"</f>
        <v>00896697</v>
      </c>
      <c r="C417" t="s">
        <v>7</v>
      </c>
    </row>
    <row r="418" spans="1:3" x14ac:dyDescent="0.25">
      <c r="A418">
        <v>413</v>
      </c>
      <c r="B418" t="str">
        <f>"01062847"</f>
        <v>01062847</v>
      </c>
      <c r="C418" t="s">
        <v>6</v>
      </c>
    </row>
    <row r="419" spans="1:3" x14ac:dyDescent="0.25">
      <c r="A419">
        <v>414</v>
      </c>
      <c r="B419" t="str">
        <f>"00303031"</f>
        <v>00303031</v>
      </c>
      <c r="C419" t="s">
        <v>7</v>
      </c>
    </row>
    <row r="420" spans="1:3" x14ac:dyDescent="0.25">
      <c r="A420">
        <v>415</v>
      </c>
      <c r="B420" t="str">
        <f>"00813495"</f>
        <v>00813495</v>
      </c>
      <c r="C420" t="s">
        <v>6</v>
      </c>
    </row>
    <row r="421" spans="1:3" x14ac:dyDescent="0.25">
      <c r="A421">
        <v>416</v>
      </c>
      <c r="B421" t="str">
        <f>"01008894"</f>
        <v>01008894</v>
      </c>
      <c r="C421" t="s">
        <v>6</v>
      </c>
    </row>
    <row r="422" spans="1:3" x14ac:dyDescent="0.25">
      <c r="A422">
        <v>417</v>
      </c>
      <c r="B422" t="str">
        <f>"01062268"</f>
        <v>01062268</v>
      </c>
      <c r="C422" t="s">
        <v>7</v>
      </c>
    </row>
    <row r="423" spans="1:3" x14ac:dyDescent="0.25">
      <c r="A423">
        <v>418</v>
      </c>
      <c r="B423" t="str">
        <f>"01063328"</f>
        <v>01063328</v>
      </c>
      <c r="C423" t="s">
        <v>6</v>
      </c>
    </row>
    <row r="424" spans="1:3" x14ac:dyDescent="0.25">
      <c r="A424">
        <v>419</v>
      </c>
      <c r="B424" t="str">
        <f>"00795281"</f>
        <v>00795281</v>
      </c>
      <c r="C424" t="s">
        <v>6</v>
      </c>
    </row>
    <row r="425" spans="1:3" x14ac:dyDescent="0.25">
      <c r="A425">
        <v>420</v>
      </c>
      <c r="B425" t="str">
        <f>"01033293"</f>
        <v>01033293</v>
      </c>
      <c r="C425" t="s">
        <v>6</v>
      </c>
    </row>
    <row r="426" spans="1:3" x14ac:dyDescent="0.25">
      <c r="A426">
        <v>421</v>
      </c>
      <c r="B426" t="str">
        <f>"01065826"</f>
        <v>01065826</v>
      </c>
      <c r="C426" t="s">
        <v>6</v>
      </c>
    </row>
    <row r="427" spans="1:3" x14ac:dyDescent="0.25">
      <c r="A427">
        <v>422</v>
      </c>
      <c r="B427" t="str">
        <f>"00949200"</f>
        <v>00949200</v>
      </c>
      <c r="C427" t="s">
        <v>6</v>
      </c>
    </row>
    <row r="428" spans="1:3" x14ac:dyDescent="0.25">
      <c r="A428">
        <v>423</v>
      </c>
      <c r="B428" t="str">
        <f>"01066136"</f>
        <v>01066136</v>
      </c>
      <c r="C428" t="s">
        <v>7</v>
      </c>
    </row>
    <row r="429" spans="1:3" x14ac:dyDescent="0.25">
      <c r="A429">
        <v>424</v>
      </c>
      <c r="B429" t="str">
        <f>"01063688"</f>
        <v>01063688</v>
      </c>
      <c r="C429" t="s">
        <v>7</v>
      </c>
    </row>
    <row r="430" spans="1:3" x14ac:dyDescent="0.25">
      <c r="A430">
        <v>425</v>
      </c>
      <c r="B430" t="str">
        <f>"00962939"</f>
        <v>00962939</v>
      </c>
      <c r="C430" t="s">
        <v>7</v>
      </c>
    </row>
    <row r="431" spans="1:3" x14ac:dyDescent="0.25">
      <c r="A431">
        <v>426</v>
      </c>
      <c r="B431" t="str">
        <f>"00605507"</f>
        <v>00605507</v>
      </c>
      <c r="C431" t="s">
        <v>7</v>
      </c>
    </row>
    <row r="432" spans="1:3" x14ac:dyDescent="0.25">
      <c r="A432">
        <v>427</v>
      </c>
      <c r="B432" t="str">
        <f>"01069440"</f>
        <v>01069440</v>
      </c>
      <c r="C432" t="s">
        <v>6</v>
      </c>
    </row>
    <row r="433" spans="1:3" x14ac:dyDescent="0.25">
      <c r="A433">
        <v>428</v>
      </c>
      <c r="B433" t="str">
        <f>"01068350"</f>
        <v>01068350</v>
      </c>
      <c r="C433" t="s">
        <v>6</v>
      </c>
    </row>
    <row r="434" spans="1:3" x14ac:dyDescent="0.25">
      <c r="A434">
        <v>429</v>
      </c>
      <c r="B434" t="str">
        <f>"00962138"</f>
        <v>00962138</v>
      </c>
      <c r="C434" t="s">
        <v>7</v>
      </c>
    </row>
    <row r="435" spans="1:3" x14ac:dyDescent="0.25">
      <c r="A435">
        <v>430</v>
      </c>
      <c r="B435" t="str">
        <f>"01033577"</f>
        <v>01033577</v>
      </c>
      <c r="C435" t="s">
        <v>6</v>
      </c>
    </row>
    <row r="436" spans="1:3" x14ac:dyDescent="0.25">
      <c r="A436">
        <v>431</v>
      </c>
      <c r="B436" t="str">
        <f>"00917390"</f>
        <v>00917390</v>
      </c>
      <c r="C436" t="s">
        <v>7</v>
      </c>
    </row>
    <row r="437" spans="1:3" x14ac:dyDescent="0.25">
      <c r="A437">
        <v>432</v>
      </c>
      <c r="B437" t="str">
        <f>"01062480"</f>
        <v>01062480</v>
      </c>
      <c r="C437" t="s">
        <v>6</v>
      </c>
    </row>
    <row r="438" spans="1:3" x14ac:dyDescent="0.25">
      <c r="A438">
        <v>433</v>
      </c>
      <c r="B438" t="str">
        <f>"01062564"</f>
        <v>01062564</v>
      </c>
      <c r="C438" t="s">
        <v>7</v>
      </c>
    </row>
    <row r="439" spans="1:3" x14ac:dyDescent="0.25">
      <c r="A439">
        <v>434</v>
      </c>
      <c r="B439" t="str">
        <f>"00904736"</f>
        <v>00904736</v>
      </c>
      <c r="C439" t="s">
        <v>6</v>
      </c>
    </row>
    <row r="440" spans="1:3" x14ac:dyDescent="0.25">
      <c r="A440">
        <v>435</v>
      </c>
      <c r="B440" t="str">
        <f>"01062360"</f>
        <v>01062360</v>
      </c>
      <c r="C440" t="s">
        <v>6</v>
      </c>
    </row>
    <row r="441" spans="1:3" x14ac:dyDescent="0.25">
      <c r="A441">
        <v>436</v>
      </c>
      <c r="B441" t="str">
        <f>"01022542"</f>
        <v>01022542</v>
      </c>
      <c r="C441" t="s">
        <v>6</v>
      </c>
    </row>
    <row r="442" spans="1:3" x14ac:dyDescent="0.25">
      <c r="A442">
        <v>437</v>
      </c>
      <c r="B442" t="str">
        <f>"00907583"</f>
        <v>00907583</v>
      </c>
      <c r="C442" t="s">
        <v>6</v>
      </c>
    </row>
    <row r="443" spans="1:3" x14ac:dyDescent="0.25">
      <c r="A443">
        <v>438</v>
      </c>
      <c r="B443" t="str">
        <f>"01067513"</f>
        <v>01067513</v>
      </c>
      <c r="C443" t="s">
        <v>10</v>
      </c>
    </row>
    <row r="444" spans="1:3" x14ac:dyDescent="0.25">
      <c r="A444">
        <v>439</v>
      </c>
      <c r="B444" t="str">
        <f>"00545659"</f>
        <v>00545659</v>
      </c>
      <c r="C444" t="s">
        <v>6</v>
      </c>
    </row>
    <row r="445" spans="1:3" x14ac:dyDescent="0.25">
      <c r="A445">
        <v>440</v>
      </c>
      <c r="B445" t="str">
        <f>"01030994"</f>
        <v>01030994</v>
      </c>
      <c r="C445" t="s">
        <v>7</v>
      </c>
    </row>
    <row r="446" spans="1:3" x14ac:dyDescent="0.25">
      <c r="A446">
        <v>441</v>
      </c>
      <c r="B446" t="str">
        <f>"00629674"</f>
        <v>00629674</v>
      </c>
      <c r="C446" t="s">
        <v>7</v>
      </c>
    </row>
    <row r="447" spans="1:3" x14ac:dyDescent="0.25">
      <c r="A447">
        <v>442</v>
      </c>
      <c r="B447" t="str">
        <f>"00776031"</f>
        <v>00776031</v>
      </c>
      <c r="C447" t="s">
        <v>7</v>
      </c>
    </row>
    <row r="448" spans="1:3" x14ac:dyDescent="0.25">
      <c r="A448">
        <v>443</v>
      </c>
      <c r="B448" t="str">
        <f>"01068086"</f>
        <v>01068086</v>
      </c>
      <c r="C448" t="s">
        <v>6</v>
      </c>
    </row>
    <row r="449" spans="1:3" x14ac:dyDescent="0.25">
      <c r="A449">
        <v>444</v>
      </c>
      <c r="B449" t="str">
        <f>"01061194"</f>
        <v>01061194</v>
      </c>
      <c r="C449" t="s">
        <v>6</v>
      </c>
    </row>
    <row r="450" spans="1:3" x14ac:dyDescent="0.25">
      <c r="A450">
        <v>445</v>
      </c>
      <c r="B450" t="str">
        <f>"00907993"</f>
        <v>00907993</v>
      </c>
      <c r="C450" t="s">
        <v>6</v>
      </c>
    </row>
    <row r="451" spans="1:3" x14ac:dyDescent="0.25">
      <c r="A451">
        <v>446</v>
      </c>
      <c r="B451" t="str">
        <f>"00824813"</f>
        <v>00824813</v>
      </c>
      <c r="C451" t="s">
        <v>6</v>
      </c>
    </row>
    <row r="452" spans="1:3" x14ac:dyDescent="0.25">
      <c r="A452">
        <v>447</v>
      </c>
      <c r="B452" t="str">
        <f>"00779150"</f>
        <v>00779150</v>
      </c>
      <c r="C452" t="s">
        <v>6</v>
      </c>
    </row>
    <row r="453" spans="1:3" x14ac:dyDescent="0.25">
      <c r="A453">
        <v>448</v>
      </c>
      <c r="B453" t="str">
        <f>"01068714"</f>
        <v>01068714</v>
      </c>
      <c r="C453" t="s">
        <v>6</v>
      </c>
    </row>
    <row r="454" spans="1:3" x14ac:dyDescent="0.25">
      <c r="A454">
        <v>449</v>
      </c>
      <c r="B454" t="str">
        <f>"01012090"</f>
        <v>01012090</v>
      </c>
      <c r="C454" t="s">
        <v>6</v>
      </c>
    </row>
    <row r="455" spans="1:3" x14ac:dyDescent="0.25">
      <c r="A455">
        <v>450</v>
      </c>
      <c r="B455" t="str">
        <f>"00834215"</f>
        <v>00834215</v>
      </c>
      <c r="C455" t="s">
        <v>6</v>
      </c>
    </row>
    <row r="456" spans="1:3" x14ac:dyDescent="0.25">
      <c r="A456">
        <v>451</v>
      </c>
      <c r="B456" t="str">
        <f>"01042312"</f>
        <v>01042312</v>
      </c>
      <c r="C456" t="s">
        <v>6</v>
      </c>
    </row>
    <row r="457" spans="1:3" x14ac:dyDescent="0.25">
      <c r="A457">
        <v>452</v>
      </c>
      <c r="B457" t="str">
        <f>"00878874"</f>
        <v>00878874</v>
      </c>
      <c r="C457" t="s">
        <v>6</v>
      </c>
    </row>
    <row r="458" spans="1:3" x14ac:dyDescent="0.25">
      <c r="A458">
        <v>453</v>
      </c>
      <c r="B458" t="str">
        <f>"00083395"</f>
        <v>00083395</v>
      </c>
      <c r="C458" t="s">
        <v>6</v>
      </c>
    </row>
    <row r="459" spans="1:3" x14ac:dyDescent="0.25">
      <c r="A459">
        <v>454</v>
      </c>
      <c r="B459" t="str">
        <f>"01057938"</f>
        <v>01057938</v>
      </c>
      <c r="C459" t="s">
        <v>7</v>
      </c>
    </row>
    <row r="460" spans="1:3" x14ac:dyDescent="0.25">
      <c r="A460">
        <v>455</v>
      </c>
      <c r="B460" t="str">
        <f>"01062709"</f>
        <v>01062709</v>
      </c>
      <c r="C460" t="s">
        <v>7</v>
      </c>
    </row>
    <row r="461" spans="1:3" x14ac:dyDescent="0.25">
      <c r="A461">
        <v>456</v>
      </c>
      <c r="B461" t="str">
        <f>"00977966"</f>
        <v>00977966</v>
      </c>
      <c r="C461" t="s">
        <v>6</v>
      </c>
    </row>
    <row r="462" spans="1:3" x14ac:dyDescent="0.25">
      <c r="A462">
        <v>457</v>
      </c>
      <c r="B462" t="str">
        <f>"01067592"</f>
        <v>01067592</v>
      </c>
      <c r="C462" t="s">
        <v>7</v>
      </c>
    </row>
    <row r="463" spans="1:3" x14ac:dyDescent="0.25">
      <c r="A463">
        <v>458</v>
      </c>
      <c r="B463" t="str">
        <f>"01068640"</f>
        <v>01068640</v>
      </c>
      <c r="C463" t="s">
        <v>7</v>
      </c>
    </row>
    <row r="464" spans="1:3" x14ac:dyDescent="0.25">
      <c r="A464">
        <v>459</v>
      </c>
      <c r="B464" t="str">
        <f>"00907514"</f>
        <v>00907514</v>
      </c>
      <c r="C464" t="s">
        <v>6</v>
      </c>
    </row>
    <row r="465" spans="1:3" x14ac:dyDescent="0.25">
      <c r="A465">
        <v>460</v>
      </c>
      <c r="B465" t="str">
        <f>"00776274"</f>
        <v>00776274</v>
      </c>
      <c r="C465" t="s">
        <v>6</v>
      </c>
    </row>
    <row r="466" spans="1:3" x14ac:dyDescent="0.25">
      <c r="A466">
        <v>461</v>
      </c>
      <c r="B466" t="str">
        <f>"01069790"</f>
        <v>01069790</v>
      </c>
      <c r="C466" t="s">
        <v>7</v>
      </c>
    </row>
    <row r="467" spans="1:3" x14ac:dyDescent="0.25">
      <c r="A467">
        <v>462</v>
      </c>
      <c r="B467" t="str">
        <f>"01072007"</f>
        <v>01072007</v>
      </c>
      <c r="C467" t="s">
        <v>7</v>
      </c>
    </row>
    <row r="468" spans="1:3" x14ac:dyDescent="0.25">
      <c r="A468">
        <v>463</v>
      </c>
      <c r="B468" t="str">
        <f>"01010565"</f>
        <v>01010565</v>
      </c>
      <c r="C468" t="s">
        <v>6</v>
      </c>
    </row>
    <row r="469" spans="1:3" x14ac:dyDescent="0.25">
      <c r="A469">
        <v>464</v>
      </c>
      <c r="B469" t="str">
        <f>"00871928"</f>
        <v>00871928</v>
      </c>
      <c r="C469" t="s">
        <v>6</v>
      </c>
    </row>
    <row r="470" spans="1:3" x14ac:dyDescent="0.25">
      <c r="A470">
        <v>465</v>
      </c>
      <c r="B470" t="str">
        <f>"00892274"</f>
        <v>00892274</v>
      </c>
      <c r="C470" t="s">
        <v>6</v>
      </c>
    </row>
    <row r="471" spans="1:3" x14ac:dyDescent="0.25">
      <c r="A471">
        <v>466</v>
      </c>
      <c r="B471" t="str">
        <f>"00452739"</f>
        <v>00452739</v>
      </c>
      <c r="C471" t="s">
        <v>7</v>
      </c>
    </row>
    <row r="472" spans="1:3" x14ac:dyDescent="0.25">
      <c r="A472">
        <v>467</v>
      </c>
      <c r="B472" t="str">
        <f>"00571253"</f>
        <v>00571253</v>
      </c>
      <c r="C472" t="s">
        <v>7</v>
      </c>
    </row>
    <row r="473" spans="1:3" x14ac:dyDescent="0.25">
      <c r="A473">
        <v>468</v>
      </c>
      <c r="B473" t="str">
        <f>"00495084"</f>
        <v>00495084</v>
      </c>
      <c r="C473" t="s">
        <v>6</v>
      </c>
    </row>
    <row r="474" spans="1:3" x14ac:dyDescent="0.25">
      <c r="A474">
        <v>469</v>
      </c>
      <c r="B474" t="str">
        <f>"01011920"</f>
        <v>01011920</v>
      </c>
      <c r="C474" t="s">
        <v>6</v>
      </c>
    </row>
    <row r="475" spans="1:3" x14ac:dyDescent="0.25">
      <c r="A475">
        <v>470</v>
      </c>
      <c r="B475" t="str">
        <f>"01071391"</f>
        <v>01071391</v>
      </c>
      <c r="C475" t="s">
        <v>7</v>
      </c>
    </row>
    <row r="476" spans="1:3" x14ac:dyDescent="0.25">
      <c r="A476">
        <v>471</v>
      </c>
      <c r="B476" t="str">
        <f>"00774602"</f>
        <v>00774602</v>
      </c>
      <c r="C476" t="s">
        <v>7</v>
      </c>
    </row>
    <row r="477" spans="1:3" x14ac:dyDescent="0.25">
      <c r="A477">
        <v>472</v>
      </c>
      <c r="B477" t="str">
        <f>"01073505"</f>
        <v>01073505</v>
      </c>
      <c r="C477" t="s">
        <v>10</v>
      </c>
    </row>
    <row r="478" spans="1:3" x14ac:dyDescent="0.25">
      <c r="A478">
        <v>473</v>
      </c>
      <c r="B478" t="str">
        <f>"00776100"</f>
        <v>00776100</v>
      </c>
      <c r="C478" t="s">
        <v>6</v>
      </c>
    </row>
    <row r="479" spans="1:3" x14ac:dyDescent="0.25">
      <c r="A479">
        <v>474</v>
      </c>
      <c r="B479" t="str">
        <f>"00920013"</f>
        <v>00920013</v>
      </c>
      <c r="C479" t="s">
        <v>6</v>
      </c>
    </row>
    <row r="480" spans="1:3" x14ac:dyDescent="0.25">
      <c r="A480">
        <v>475</v>
      </c>
      <c r="B480" t="str">
        <f>"00866642"</f>
        <v>00866642</v>
      </c>
      <c r="C480" t="s">
        <v>7</v>
      </c>
    </row>
    <row r="481" spans="1:3" x14ac:dyDescent="0.25">
      <c r="A481">
        <v>476</v>
      </c>
      <c r="B481" t="str">
        <f>"00991737"</f>
        <v>00991737</v>
      </c>
      <c r="C481" t="s">
        <v>7</v>
      </c>
    </row>
    <row r="482" spans="1:3" x14ac:dyDescent="0.25">
      <c r="A482">
        <v>477</v>
      </c>
      <c r="B482" t="str">
        <f>"00636276"</f>
        <v>00636276</v>
      </c>
      <c r="C482" t="s">
        <v>7</v>
      </c>
    </row>
    <row r="483" spans="1:3" x14ac:dyDescent="0.25">
      <c r="A483">
        <v>478</v>
      </c>
      <c r="B483" t="str">
        <f>"01068997"</f>
        <v>01068997</v>
      </c>
      <c r="C483" t="s">
        <v>7</v>
      </c>
    </row>
    <row r="484" spans="1:3" x14ac:dyDescent="0.25">
      <c r="A484">
        <v>479</v>
      </c>
      <c r="B484" t="str">
        <f>"01068190"</f>
        <v>01068190</v>
      </c>
      <c r="C484" t="s">
        <v>7</v>
      </c>
    </row>
    <row r="485" spans="1:3" x14ac:dyDescent="0.25">
      <c r="A485">
        <v>480</v>
      </c>
      <c r="B485" t="str">
        <f>"01030868"</f>
        <v>01030868</v>
      </c>
      <c r="C485" t="s">
        <v>7</v>
      </c>
    </row>
    <row r="486" spans="1:3" x14ac:dyDescent="0.25">
      <c r="A486">
        <v>481</v>
      </c>
      <c r="B486" t="str">
        <f>"00874346"</f>
        <v>00874346</v>
      </c>
      <c r="C486" t="s">
        <v>6</v>
      </c>
    </row>
    <row r="487" spans="1:3" x14ac:dyDescent="0.25">
      <c r="A487">
        <v>482</v>
      </c>
      <c r="B487" t="str">
        <f>"01072455"</f>
        <v>01072455</v>
      </c>
      <c r="C487" t="s">
        <v>6</v>
      </c>
    </row>
    <row r="488" spans="1:3" x14ac:dyDescent="0.25">
      <c r="A488">
        <v>483</v>
      </c>
      <c r="B488" t="str">
        <f>"01073506"</f>
        <v>01073506</v>
      </c>
      <c r="C488" t="s">
        <v>6</v>
      </c>
    </row>
    <row r="489" spans="1:3" x14ac:dyDescent="0.25">
      <c r="A489">
        <v>484</v>
      </c>
      <c r="B489" t="str">
        <f>"00872468"</f>
        <v>00872468</v>
      </c>
      <c r="C489" t="s">
        <v>6</v>
      </c>
    </row>
    <row r="490" spans="1:3" x14ac:dyDescent="0.25">
      <c r="A490">
        <v>485</v>
      </c>
      <c r="B490" t="str">
        <f>"00933780"</f>
        <v>00933780</v>
      </c>
      <c r="C490" t="s">
        <v>6</v>
      </c>
    </row>
    <row r="491" spans="1:3" x14ac:dyDescent="0.25">
      <c r="A491">
        <v>486</v>
      </c>
      <c r="B491" t="str">
        <f>"01068736"</f>
        <v>01068736</v>
      </c>
      <c r="C491" t="s">
        <v>7</v>
      </c>
    </row>
    <row r="492" spans="1:3" x14ac:dyDescent="0.25">
      <c r="A492">
        <v>487</v>
      </c>
      <c r="B492" t="str">
        <f>"01070616"</f>
        <v>01070616</v>
      </c>
      <c r="C492" t="s">
        <v>6</v>
      </c>
    </row>
    <row r="493" spans="1:3" x14ac:dyDescent="0.25">
      <c r="A493">
        <v>488</v>
      </c>
      <c r="B493" t="str">
        <f>"00635018"</f>
        <v>00635018</v>
      </c>
      <c r="C493" t="s">
        <v>6</v>
      </c>
    </row>
    <row r="494" spans="1:3" x14ac:dyDescent="0.25">
      <c r="A494">
        <v>489</v>
      </c>
      <c r="B494" t="str">
        <f>"00978836"</f>
        <v>00978836</v>
      </c>
      <c r="C494" t="s">
        <v>6</v>
      </c>
    </row>
    <row r="495" spans="1:3" x14ac:dyDescent="0.25">
      <c r="A495">
        <v>490</v>
      </c>
      <c r="B495" t="str">
        <f>"01069250"</f>
        <v>01069250</v>
      </c>
      <c r="C495" t="s">
        <v>7</v>
      </c>
    </row>
    <row r="496" spans="1:3" x14ac:dyDescent="0.25">
      <c r="A496">
        <v>491</v>
      </c>
      <c r="B496" t="str">
        <f>"01017319"</f>
        <v>01017319</v>
      </c>
      <c r="C496" t="s">
        <v>6</v>
      </c>
    </row>
    <row r="497" spans="1:3" x14ac:dyDescent="0.25">
      <c r="A497">
        <v>492</v>
      </c>
      <c r="B497" t="str">
        <f>"00790656"</f>
        <v>00790656</v>
      </c>
      <c r="C497" t="s">
        <v>6</v>
      </c>
    </row>
    <row r="498" spans="1:3" x14ac:dyDescent="0.25">
      <c r="A498">
        <v>493</v>
      </c>
      <c r="B498" t="str">
        <f>"01062200"</f>
        <v>01062200</v>
      </c>
      <c r="C498" t="s">
        <v>7</v>
      </c>
    </row>
    <row r="499" spans="1:3" x14ac:dyDescent="0.25">
      <c r="A499">
        <v>494</v>
      </c>
      <c r="B499" t="str">
        <f>"01069772"</f>
        <v>01069772</v>
      </c>
      <c r="C499" t="s">
        <v>7</v>
      </c>
    </row>
    <row r="500" spans="1:3" x14ac:dyDescent="0.25">
      <c r="A500">
        <v>495</v>
      </c>
      <c r="B500" t="str">
        <f>"01065884"</f>
        <v>01065884</v>
      </c>
      <c r="C500" t="s">
        <v>7</v>
      </c>
    </row>
    <row r="501" spans="1:3" x14ac:dyDescent="0.25">
      <c r="A501">
        <v>496</v>
      </c>
      <c r="B501" t="str">
        <f>"01032891"</f>
        <v>01032891</v>
      </c>
      <c r="C501" t="s">
        <v>6</v>
      </c>
    </row>
    <row r="502" spans="1:3" x14ac:dyDescent="0.25">
      <c r="A502">
        <v>497</v>
      </c>
      <c r="B502" t="str">
        <f>"00905299"</f>
        <v>00905299</v>
      </c>
      <c r="C502" t="s">
        <v>7</v>
      </c>
    </row>
    <row r="503" spans="1:3" x14ac:dyDescent="0.25">
      <c r="A503">
        <v>498</v>
      </c>
      <c r="B503" t="str">
        <f>"01073781"</f>
        <v>01073781</v>
      </c>
      <c r="C503" t="s">
        <v>7</v>
      </c>
    </row>
    <row r="504" spans="1:3" x14ac:dyDescent="0.25">
      <c r="A504">
        <v>499</v>
      </c>
      <c r="B504" t="str">
        <f>"01069979"</f>
        <v>01069979</v>
      </c>
      <c r="C504" t="s">
        <v>7</v>
      </c>
    </row>
    <row r="505" spans="1:3" x14ac:dyDescent="0.25">
      <c r="A505">
        <v>500</v>
      </c>
      <c r="B505" t="str">
        <f>"01071699"</f>
        <v>01071699</v>
      </c>
      <c r="C505" t="s">
        <v>6</v>
      </c>
    </row>
    <row r="506" spans="1:3" x14ac:dyDescent="0.25">
      <c r="A506">
        <v>501</v>
      </c>
      <c r="B506" t="str">
        <f>"00954963"</f>
        <v>00954963</v>
      </c>
      <c r="C506" t="s">
        <v>7</v>
      </c>
    </row>
    <row r="507" spans="1:3" x14ac:dyDescent="0.25">
      <c r="A507">
        <v>502</v>
      </c>
      <c r="B507" t="str">
        <f>"01070685"</f>
        <v>01070685</v>
      </c>
      <c r="C507" t="s">
        <v>6</v>
      </c>
    </row>
    <row r="508" spans="1:3" x14ac:dyDescent="0.25">
      <c r="A508">
        <v>503</v>
      </c>
      <c r="B508" t="str">
        <f>"01070212"</f>
        <v>01070212</v>
      </c>
      <c r="C508" t="s">
        <v>7</v>
      </c>
    </row>
    <row r="509" spans="1:3" x14ac:dyDescent="0.25">
      <c r="A509">
        <v>504</v>
      </c>
      <c r="B509" t="str">
        <f>"01072043"</f>
        <v>01072043</v>
      </c>
      <c r="C509" t="s">
        <v>6</v>
      </c>
    </row>
    <row r="510" spans="1:3" x14ac:dyDescent="0.25">
      <c r="A510">
        <v>505</v>
      </c>
      <c r="B510" t="str">
        <f>"01073220"</f>
        <v>01073220</v>
      </c>
      <c r="C510" t="s">
        <v>7</v>
      </c>
    </row>
    <row r="511" spans="1:3" x14ac:dyDescent="0.25">
      <c r="A511">
        <v>506</v>
      </c>
      <c r="B511" t="str">
        <f>"00551568"</f>
        <v>00551568</v>
      </c>
      <c r="C511" t="s">
        <v>6</v>
      </c>
    </row>
    <row r="512" spans="1:3" x14ac:dyDescent="0.25">
      <c r="A512">
        <v>507</v>
      </c>
      <c r="B512" t="str">
        <f>"01072726"</f>
        <v>01072726</v>
      </c>
      <c r="C512" t="s">
        <v>6</v>
      </c>
    </row>
    <row r="513" spans="1:3" x14ac:dyDescent="0.25">
      <c r="A513">
        <v>508</v>
      </c>
      <c r="B513" t="str">
        <f>"00914455"</f>
        <v>00914455</v>
      </c>
      <c r="C513" t="s">
        <v>6</v>
      </c>
    </row>
    <row r="514" spans="1:3" x14ac:dyDescent="0.25">
      <c r="A514">
        <v>509</v>
      </c>
      <c r="B514" t="str">
        <f>"00496974"</f>
        <v>00496974</v>
      </c>
      <c r="C514" t="s">
        <v>7</v>
      </c>
    </row>
    <row r="515" spans="1:3" x14ac:dyDescent="0.25">
      <c r="A515">
        <v>510</v>
      </c>
      <c r="B515" t="str">
        <f>"00811912"</f>
        <v>00811912</v>
      </c>
      <c r="C515" t="s">
        <v>6</v>
      </c>
    </row>
    <row r="516" spans="1:3" x14ac:dyDescent="0.25">
      <c r="A516">
        <v>511</v>
      </c>
      <c r="B516" t="str">
        <f>"00906520"</f>
        <v>00906520</v>
      </c>
      <c r="C516" t="s">
        <v>6</v>
      </c>
    </row>
    <row r="517" spans="1:3" x14ac:dyDescent="0.25">
      <c r="A517">
        <v>512</v>
      </c>
      <c r="B517" t="str">
        <f>"01073343"</f>
        <v>01073343</v>
      </c>
      <c r="C517" t="s">
        <v>7</v>
      </c>
    </row>
    <row r="518" spans="1:3" x14ac:dyDescent="0.25">
      <c r="A518">
        <v>513</v>
      </c>
      <c r="B518" t="str">
        <f>"00714555"</f>
        <v>00714555</v>
      </c>
      <c r="C518" t="s">
        <v>6</v>
      </c>
    </row>
    <row r="519" spans="1:3" x14ac:dyDescent="0.25">
      <c r="A519">
        <v>514</v>
      </c>
      <c r="B519" t="str">
        <f>"01023097"</f>
        <v>01023097</v>
      </c>
      <c r="C519" t="s">
        <v>6</v>
      </c>
    </row>
    <row r="520" spans="1:3" x14ac:dyDescent="0.25">
      <c r="A520">
        <v>515</v>
      </c>
      <c r="B520" t="str">
        <f>"00167693"</f>
        <v>00167693</v>
      </c>
      <c r="C520" t="s">
        <v>6</v>
      </c>
    </row>
    <row r="521" spans="1:3" x14ac:dyDescent="0.25">
      <c r="A521">
        <v>516</v>
      </c>
      <c r="B521" t="str">
        <f>"01071666"</f>
        <v>01071666</v>
      </c>
      <c r="C521" t="s">
        <v>7</v>
      </c>
    </row>
    <row r="522" spans="1:3" x14ac:dyDescent="0.25">
      <c r="A522">
        <v>517</v>
      </c>
      <c r="B522" t="str">
        <f>"01073190"</f>
        <v>01073190</v>
      </c>
      <c r="C522" t="s">
        <v>6</v>
      </c>
    </row>
    <row r="523" spans="1:3" x14ac:dyDescent="0.25">
      <c r="A523">
        <v>518</v>
      </c>
      <c r="B523" t="str">
        <f>"01070127"</f>
        <v>01070127</v>
      </c>
      <c r="C523" t="s">
        <v>6</v>
      </c>
    </row>
    <row r="524" spans="1:3" x14ac:dyDescent="0.25">
      <c r="A524">
        <v>519</v>
      </c>
      <c r="B524" t="str">
        <f>"00890368"</f>
        <v>00890368</v>
      </c>
      <c r="C524" t="s">
        <v>6</v>
      </c>
    </row>
    <row r="525" spans="1:3" x14ac:dyDescent="0.25">
      <c r="A525">
        <v>520</v>
      </c>
      <c r="B525" t="str">
        <f>"00779689"</f>
        <v>00779689</v>
      </c>
      <c r="C525" t="s">
        <v>7</v>
      </c>
    </row>
    <row r="526" spans="1:3" x14ac:dyDescent="0.25">
      <c r="A526">
        <v>521</v>
      </c>
      <c r="B526" t="str">
        <f>"01068353"</f>
        <v>01068353</v>
      </c>
      <c r="C526" t="s">
        <v>10</v>
      </c>
    </row>
    <row r="527" spans="1:3" x14ac:dyDescent="0.25">
      <c r="A527">
        <v>522</v>
      </c>
      <c r="B527" t="str">
        <f>"01069020"</f>
        <v>01069020</v>
      </c>
      <c r="C527" t="s">
        <v>6</v>
      </c>
    </row>
    <row r="528" spans="1:3" x14ac:dyDescent="0.25">
      <c r="A528">
        <v>523</v>
      </c>
      <c r="B528" t="str">
        <f>"01069656"</f>
        <v>01069656</v>
      </c>
      <c r="C528" t="s">
        <v>6</v>
      </c>
    </row>
    <row r="529" spans="1:3" x14ac:dyDescent="0.25">
      <c r="A529">
        <v>524</v>
      </c>
      <c r="B529" t="str">
        <f>"00636954"</f>
        <v>00636954</v>
      </c>
      <c r="C529" t="s">
        <v>6</v>
      </c>
    </row>
    <row r="530" spans="1:3" x14ac:dyDescent="0.25">
      <c r="A530">
        <v>525</v>
      </c>
      <c r="B530" t="str">
        <f>"00639955"</f>
        <v>00639955</v>
      </c>
      <c r="C530" t="s">
        <v>7</v>
      </c>
    </row>
    <row r="531" spans="1:3" x14ac:dyDescent="0.25">
      <c r="A531">
        <v>526</v>
      </c>
      <c r="B531" t="str">
        <f>"01073917"</f>
        <v>01073917</v>
      </c>
      <c r="C531" t="s">
        <v>7</v>
      </c>
    </row>
    <row r="532" spans="1:3" x14ac:dyDescent="0.25">
      <c r="A532">
        <v>527</v>
      </c>
      <c r="B532" t="str">
        <f>"00876645"</f>
        <v>00876645</v>
      </c>
      <c r="C532" t="s">
        <v>6</v>
      </c>
    </row>
    <row r="533" spans="1:3" x14ac:dyDescent="0.25">
      <c r="A533">
        <v>528</v>
      </c>
      <c r="B533" t="str">
        <f>"01062208"</f>
        <v>01062208</v>
      </c>
      <c r="C533" t="s">
        <v>6</v>
      </c>
    </row>
    <row r="534" spans="1:3" x14ac:dyDescent="0.25">
      <c r="A534">
        <v>529</v>
      </c>
      <c r="B534" t="str">
        <f>"00730860"</f>
        <v>00730860</v>
      </c>
      <c r="C534" t="s">
        <v>6</v>
      </c>
    </row>
    <row r="535" spans="1:3" x14ac:dyDescent="0.25">
      <c r="A535">
        <v>530</v>
      </c>
      <c r="B535" t="str">
        <f>"01062789"</f>
        <v>01062789</v>
      </c>
      <c r="C535" t="s">
        <v>7</v>
      </c>
    </row>
    <row r="536" spans="1:3" x14ac:dyDescent="0.25">
      <c r="A536">
        <v>531</v>
      </c>
      <c r="B536" t="str">
        <f>"00815687"</f>
        <v>00815687</v>
      </c>
      <c r="C536" t="s">
        <v>7</v>
      </c>
    </row>
    <row r="537" spans="1:3" x14ac:dyDescent="0.25">
      <c r="A537">
        <v>532</v>
      </c>
      <c r="B537" t="str">
        <f>"00764348"</f>
        <v>00764348</v>
      </c>
      <c r="C537" t="s">
        <v>7</v>
      </c>
    </row>
    <row r="538" spans="1:3" x14ac:dyDescent="0.25">
      <c r="A538">
        <v>533</v>
      </c>
      <c r="B538" t="str">
        <f>"00974330"</f>
        <v>00974330</v>
      </c>
      <c r="C538" t="s">
        <v>6</v>
      </c>
    </row>
    <row r="539" spans="1:3" x14ac:dyDescent="0.25">
      <c r="A539">
        <v>534</v>
      </c>
      <c r="B539" t="str">
        <f>"00781327"</f>
        <v>00781327</v>
      </c>
      <c r="C539" t="s">
        <v>7</v>
      </c>
    </row>
    <row r="540" spans="1:3" x14ac:dyDescent="0.25">
      <c r="A540">
        <v>535</v>
      </c>
      <c r="B540" t="str">
        <f>"01073162"</f>
        <v>01073162</v>
      </c>
      <c r="C540" t="s">
        <v>6</v>
      </c>
    </row>
    <row r="541" spans="1:3" x14ac:dyDescent="0.25">
      <c r="A541">
        <v>536</v>
      </c>
      <c r="B541" t="str">
        <f>"01073985"</f>
        <v>01073985</v>
      </c>
      <c r="C541" t="s">
        <v>6</v>
      </c>
    </row>
    <row r="542" spans="1:3" x14ac:dyDescent="0.25">
      <c r="A542">
        <v>537</v>
      </c>
      <c r="B542" t="str">
        <f>"00935906"</f>
        <v>00935906</v>
      </c>
      <c r="C542" t="s">
        <v>6</v>
      </c>
    </row>
    <row r="543" spans="1:3" x14ac:dyDescent="0.25">
      <c r="A543">
        <v>538</v>
      </c>
      <c r="B543" t="str">
        <f>"01072108"</f>
        <v>01072108</v>
      </c>
      <c r="C543" t="s">
        <v>10</v>
      </c>
    </row>
    <row r="544" spans="1:3" x14ac:dyDescent="0.25">
      <c r="A544">
        <v>539</v>
      </c>
      <c r="B544" t="str">
        <f>"00785870"</f>
        <v>00785870</v>
      </c>
      <c r="C544" t="s">
        <v>6</v>
      </c>
    </row>
    <row r="545" spans="1:3" x14ac:dyDescent="0.25">
      <c r="A545">
        <v>540</v>
      </c>
      <c r="B545" t="str">
        <f>"01071897"</f>
        <v>01071897</v>
      </c>
      <c r="C545" t="s">
        <v>7</v>
      </c>
    </row>
    <row r="546" spans="1:3" x14ac:dyDescent="0.25">
      <c r="A546">
        <v>541</v>
      </c>
      <c r="B546" t="str">
        <f>"00906285"</f>
        <v>00906285</v>
      </c>
      <c r="C546" t="s">
        <v>7</v>
      </c>
    </row>
    <row r="547" spans="1:3" x14ac:dyDescent="0.25">
      <c r="A547">
        <v>542</v>
      </c>
      <c r="B547" t="str">
        <f>"01062548"</f>
        <v>01062548</v>
      </c>
      <c r="C547" t="s">
        <v>7</v>
      </c>
    </row>
    <row r="548" spans="1:3" x14ac:dyDescent="0.25">
      <c r="A548">
        <v>543</v>
      </c>
      <c r="B548" t="str">
        <f>"00551861"</f>
        <v>00551861</v>
      </c>
      <c r="C548" t="s">
        <v>6</v>
      </c>
    </row>
    <row r="549" spans="1:3" x14ac:dyDescent="0.25">
      <c r="A549">
        <v>544</v>
      </c>
      <c r="B549" t="str">
        <f>"01069025"</f>
        <v>01069025</v>
      </c>
      <c r="C549" t="s">
        <v>6</v>
      </c>
    </row>
    <row r="550" spans="1:3" x14ac:dyDescent="0.25">
      <c r="A550">
        <v>545</v>
      </c>
      <c r="B550" t="str">
        <f>"00899219"</f>
        <v>00899219</v>
      </c>
      <c r="C550" t="s">
        <v>6</v>
      </c>
    </row>
    <row r="551" spans="1:3" x14ac:dyDescent="0.25">
      <c r="A551">
        <v>546</v>
      </c>
      <c r="B551" t="str">
        <f>"01056464"</f>
        <v>01056464</v>
      </c>
      <c r="C551" t="s">
        <v>6</v>
      </c>
    </row>
    <row r="552" spans="1:3" x14ac:dyDescent="0.25">
      <c r="A552">
        <v>547</v>
      </c>
      <c r="B552" t="str">
        <f>"00925039"</f>
        <v>00925039</v>
      </c>
      <c r="C552" t="s">
        <v>7</v>
      </c>
    </row>
    <row r="553" spans="1:3" x14ac:dyDescent="0.25">
      <c r="A553">
        <v>548</v>
      </c>
      <c r="B553" t="str">
        <f>"00777621"</f>
        <v>00777621</v>
      </c>
      <c r="C553" t="s">
        <v>7</v>
      </c>
    </row>
    <row r="554" spans="1:3" x14ac:dyDescent="0.25">
      <c r="A554">
        <v>549</v>
      </c>
      <c r="B554" t="str">
        <f>"01073022"</f>
        <v>01073022</v>
      </c>
      <c r="C554" t="s">
        <v>7</v>
      </c>
    </row>
    <row r="555" spans="1:3" x14ac:dyDescent="0.25">
      <c r="A555">
        <v>550</v>
      </c>
      <c r="B555" t="str">
        <f>"00846181"</f>
        <v>00846181</v>
      </c>
      <c r="C555" t="s">
        <v>6</v>
      </c>
    </row>
    <row r="556" spans="1:3" x14ac:dyDescent="0.25">
      <c r="A556">
        <v>551</v>
      </c>
      <c r="B556" t="str">
        <f>"01073882"</f>
        <v>01073882</v>
      </c>
      <c r="C556" t="s">
        <v>7</v>
      </c>
    </row>
    <row r="557" spans="1:3" x14ac:dyDescent="0.25">
      <c r="A557">
        <v>552</v>
      </c>
      <c r="B557" t="str">
        <f>"00493017"</f>
        <v>00493017</v>
      </c>
      <c r="C557" t="s">
        <v>6</v>
      </c>
    </row>
    <row r="558" spans="1:3" x14ac:dyDescent="0.25">
      <c r="A558">
        <v>553</v>
      </c>
      <c r="B558" t="str">
        <f>"00942858"</f>
        <v>00942858</v>
      </c>
      <c r="C558" t="s">
        <v>7</v>
      </c>
    </row>
    <row r="559" spans="1:3" x14ac:dyDescent="0.25">
      <c r="A559">
        <v>554</v>
      </c>
      <c r="B559" t="str">
        <f>"00559859"</f>
        <v>00559859</v>
      </c>
      <c r="C559" t="s">
        <v>7</v>
      </c>
    </row>
    <row r="560" spans="1:3" x14ac:dyDescent="0.25">
      <c r="A560">
        <v>555</v>
      </c>
      <c r="B560" t="str">
        <f>"00217674"</f>
        <v>00217674</v>
      </c>
      <c r="C560" t="s">
        <v>6</v>
      </c>
    </row>
    <row r="561" spans="1:3" x14ac:dyDescent="0.25">
      <c r="A561">
        <v>556</v>
      </c>
      <c r="B561" t="str">
        <f>"00977556"</f>
        <v>00977556</v>
      </c>
      <c r="C561" t="s">
        <v>6</v>
      </c>
    </row>
    <row r="562" spans="1:3" x14ac:dyDescent="0.25">
      <c r="A562">
        <v>557</v>
      </c>
      <c r="B562" t="str">
        <f>"00949206"</f>
        <v>00949206</v>
      </c>
      <c r="C562" t="s">
        <v>7</v>
      </c>
    </row>
    <row r="563" spans="1:3" x14ac:dyDescent="0.25">
      <c r="A563">
        <v>558</v>
      </c>
      <c r="B563" t="str">
        <f>"00955861"</f>
        <v>00955861</v>
      </c>
      <c r="C563" t="s">
        <v>7</v>
      </c>
    </row>
    <row r="564" spans="1:3" x14ac:dyDescent="0.25">
      <c r="A564">
        <v>559</v>
      </c>
      <c r="B564" t="str">
        <f>"00543882"</f>
        <v>00543882</v>
      </c>
      <c r="C564" t="s">
        <v>6</v>
      </c>
    </row>
    <row r="565" spans="1:3" x14ac:dyDescent="0.25">
      <c r="A565">
        <v>560</v>
      </c>
      <c r="B565" t="str">
        <f>"00957917"</f>
        <v>00957917</v>
      </c>
      <c r="C565" t="s">
        <v>6</v>
      </c>
    </row>
    <row r="566" spans="1:3" x14ac:dyDescent="0.25">
      <c r="A566">
        <v>561</v>
      </c>
      <c r="B566" t="str">
        <f>"01071349"</f>
        <v>01071349</v>
      </c>
      <c r="C566" t="s">
        <v>6</v>
      </c>
    </row>
    <row r="567" spans="1:3" x14ac:dyDescent="0.25">
      <c r="A567">
        <v>562</v>
      </c>
      <c r="B567" t="str">
        <f>"00898608"</f>
        <v>00898608</v>
      </c>
      <c r="C567" t="s">
        <v>6</v>
      </c>
    </row>
    <row r="568" spans="1:3" x14ac:dyDescent="0.25">
      <c r="A568">
        <v>563</v>
      </c>
      <c r="B568" t="str">
        <f>"00923509"</f>
        <v>00923509</v>
      </c>
      <c r="C568" t="s">
        <v>6</v>
      </c>
    </row>
    <row r="569" spans="1:3" x14ac:dyDescent="0.25">
      <c r="A569">
        <v>564</v>
      </c>
      <c r="B569" t="str">
        <f>"01072092"</f>
        <v>01072092</v>
      </c>
      <c r="C569" t="s">
        <v>6</v>
      </c>
    </row>
    <row r="570" spans="1:3" x14ac:dyDescent="0.25">
      <c r="A570">
        <v>565</v>
      </c>
      <c r="B570" t="str">
        <f>"01059610"</f>
        <v>01059610</v>
      </c>
      <c r="C570" t="s">
        <v>7</v>
      </c>
    </row>
    <row r="571" spans="1:3" x14ac:dyDescent="0.25">
      <c r="A571">
        <v>566</v>
      </c>
      <c r="B571" t="str">
        <f>"01073314"</f>
        <v>01073314</v>
      </c>
      <c r="C571" t="s">
        <v>7</v>
      </c>
    </row>
    <row r="572" spans="1:3" x14ac:dyDescent="0.25">
      <c r="A572">
        <v>567</v>
      </c>
      <c r="B572" t="str">
        <f>"01072293"</f>
        <v>01072293</v>
      </c>
      <c r="C572" t="s">
        <v>7</v>
      </c>
    </row>
    <row r="573" spans="1:3" x14ac:dyDescent="0.25">
      <c r="A573">
        <v>568</v>
      </c>
      <c r="B573" t="str">
        <f>"00566637"</f>
        <v>00566637</v>
      </c>
      <c r="C573" t="s">
        <v>6</v>
      </c>
    </row>
    <row r="574" spans="1:3" x14ac:dyDescent="0.25">
      <c r="A574">
        <v>569</v>
      </c>
      <c r="B574" t="str">
        <f>"01073509"</f>
        <v>01073509</v>
      </c>
      <c r="C574" t="s">
        <v>7</v>
      </c>
    </row>
    <row r="575" spans="1:3" x14ac:dyDescent="0.25">
      <c r="A575">
        <v>570</v>
      </c>
      <c r="B575" t="str">
        <f>"01072084"</f>
        <v>01072084</v>
      </c>
      <c r="C575" t="s">
        <v>7</v>
      </c>
    </row>
    <row r="576" spans="1:3" x14ac:dyDescent="0.25">
      <c r="A576">
        <v>571</v>
      </c>
      <c r="B576" t="str">
        <f>"00921099"</f>
        <v>00921099</v>
      </c>
      <c r="C576" t="s">
        <v>6</v>
      </c>
    </row>
    <row r="577" spans="1:3" x14ac:dyDescent="0.25">
      <c r="A577">
        <v>572</v>
      </c>
      <c r="B577" t="str">
        <f>"01070780"</f>
        <v>01070780</v>
      </c>
      <c r="C577" t="s">
        <v>7</v>
      </c>
    </row>
    <row r="578" spans="1:3" x14ac:dyDescent="0.25">
      <c r="A578">
        <v>573</v>
      </c>
      <c r="B578" t="str">
        <f>"00905368"</f>
        <v>00905368</v>
      </c>
      <c r="C578" t="s">
        <v>7</v>
      </c>
    </row>
    <row r="579" spans="1:3" x14ac:dyDescent="0.25">
      <c r="A579">
        <v>574</v>
      </c>
      <c r="B579" t="str">
        <f>"01071867"</f>
        <v>01071867</v>
      </c>
      <c r="C579" t="s">
        <v>7</v>
      </c>
    </row>
    <row r="580" spans="1:3" x14ac:dyDescent="0.25">
      <c r="A580">
        <v>575</v>
      </c>
      <c r="B580" t="str">
        <f>"00763257"</f>
        <v>00763257</v>
      </c>
      <c r="C580" t="s">
        <v>6</v>
      </c>
    </row>
    <row r="581" spans="1:3" x14ac:dyDescent="0.25">
      <c r="A581">
        <v>576</v>
      </c>
      <c r="B581" t="str">
        <f>"00851491"</f>
        <v>00851491</v>
      </c>
      <c r="C581" t="s">
        <v>7</v>
      </c>
    </row>
    <row r="582" spans="1:3" x14ac:dyDescent="0.25">
      <c r="A582">
        <v>577</v>
      </c>
      <c r="B582" t="str">
        <f>"00193369"</f>
        <v>00193369</v>
      </c>
      <c r="C582" t="s">
        <v>6</v>
      </c>
    </row>
    <row r="583" spans="1:3" x14ac:dyDescent="0.25">
      <c r="A583">
        <v>578</v>
      </c>
      <c r="B583" t="str">
        <f>"01072609"</f>
        <v>01072609</v>
      </c>
      <c r="C583" t="s">
        <v>6</v>
      </c>
    </row>
    <row r="584" spans="1:3" x14ac:dyDescent="0.25">
      <c r="A584">
        <v>579</v>
      </c>
      <c r="B584" t="str">
        <f>"00452876"</f>
        <v>00452876</v>
      </c>
      <c r="C584" t="s">
        <v>6</v>
      </c>
    </row>
    <row r="585" spans="1:3" x14ac:dyDescent="0.25">
      <c r="A585">
        <v>580</v>
      </c>
      <c r="B585" t="str">
        <f>"00828070"</f>
        <v>00828070</v>
      </c>
      <c r="C585" t="s">
        <v>7</v>
      </c>
    </row>
    <row r="586" spans="1:3" x14ac:dyDescent="0.25">
      <c r="A586">
        <v>581</v>
      </c>
      <c r="B586" t="str">
        <f>"00574132"</f>
        <v>00574132</v>
      </c>
      <c r="C586" t="s">
        <v>6</v>
      </c>
    </row>
    <row r="587" spans="1:3" x14ac:dyDescent="0.25">
      <c r="A587">
        <v>582</v>
      </c>
      <c r="B587" t="str">
        <f>"00808152"</f>
        <v>00808152</v>
      </c>
      <c r="C587" t="s">
        <v>6</v>
      </c>
    </row>
    <row r="588" spans="1:3" x14ac:dyDescent="0.25">
      <c r="A588">
        <v>583</v>
      </c>
      <c r="B588" t="str">
        <f>"01014844"</f>
        <v>01014844</v>
      </c>
      <c r="C588" t="s">
        <v>6</v>
      </c>
    </row>
    <row r="589" spans="1:3" x14ac:dyDescent="0.25">
      <c r="A589">
        <v>584</v>
      </c>
      <c r="B589" t="str">
        <f>"01063399"</f>
        <v>01063399</v>
      </c>
      <c r="C589" t="s">
        <v>7</v>
      </c>
    </row>
    <row r="590" spans="1:3" x14ac:dyDescent="0.25">
      <c r="A590">
        <v>585</v>
      </c>
      <c r="B590" t="str">
        <f>"00913229"</f>
        <v>00913229</v>
      </c>
      <c r="C590" t="s">
        <v>6</v>
      </c>
    </row>
    <row r="591" spans="1:3" x14ac:dyDescent="0.25">
      <c r="A591">
        <v>586</v>
      </c>
      <c r="B591" t="str">
        <f>"00796087"</f>
        <v>00796087</v>
      </c>
      <c r="C591" t="s">
        <v>6</v>
      </c>
    </row>
    <row r="592" spans="1:3" x14ac:dyDescent="0.25">
      <c r="A592">
        <v>587</v>
      </c>
      <c r="B592" t="str">
        <f>"01071638"</f>
        <v>01071638</v>
      </c>
      <c r="C592" t="s">
        <v>6</v>
      </c>
    </row>
    <row r="593" spans="1:3" x14ac:dyDescent="0.25">
      <c r="A593">
        <v>588</v>
      </c>
      <c r="B593" t="str">
        <f>"01072650"</f>
        <v>01072650</v>
      </c>
      <c r="C593" t="s">
        <v>6</v>
      </c>
    </row>
    <row r="594" spans="1:3" x14ac:dyDescent="0.25">
      <c r="A594">
        <v>589</v>
      </c>
      <c r="B594" t="str">
        <f>"01064115"</f>
        <v>01064115</v>
      </c>
      <c r="C594" t="s">
        <v>7</v>
      </c>
    </row>
    <row r="595" spans="1:3" x14ac:dyDescent="0.25">
      <c r="A595">
        <v>590</v>
      </c>
      <c r="B595" t="str">
        <f>"00864250"</f>
        <v>00864250</v>
      </c>
      <c r="C595" t="s">
        <v>7</v>
      </c>
    </row>
    <row r="596" spans="1:3" x14ac:dyDescent="0.25">
      <c r="A596">
        <v>591</v>
      </c>
      <c r="B596" t="str">
        <f>"00903769"</f>
        <v>00903769</v>
      </c>
      <c r="C596" t="s">
        <v>6</v>
      </c>
    </row>
    <row r="597" spans="1:3" x14ac:dyDescent="0.25">
      <c r="A597">
        <v>592</v>
      </c>
      <c r="B597" t="str">
        <f>"00905680"</f>
        <v>00905680</v>
      </c>
      <c r="C597" t="s">
        <v>7</v>
      </c>
    </row>
    <row r="598" spans="1:3" x14ac:dyDescent="0.25">
      <c r="A598">
        <v>593</v>
      </c>
      <c r="B598" t="str">
        <f>"00915699"</f>
        <v>00915699</v>
      </c>
      <c r="C598" t="s">
        <v>6</v>
      </c>
    </row>
    <row r="599" spans="1:3" x14ac:dyDescent="0.25">
      <c r="A599">
        <v>594</v>
      </c>
      <c r="B599" t="str">
        <f>"01072086"</f>
        <v>01072086</v>
      </c>
      <c r="C599" t="s">
        <v>6</v>
      </c>
    </row>
    <row r="600" spans="1:3" x14ac:dyDescent="0.25">
      <c r="A600">
        <v>595</v>
      </c>
      <c r="B600" t="str">
        <f>"01071968"</f>
        <v>01071968</v>
      </c>
      <c r="C600" t="s">
        <v>7</v>
      </c>
    </row>
    <row r="601" spans="1:3" x14ac:dyDescent="0.25">
      <c r="A601">
        <v>596</v>
      </c>
      <c r="B601" t="str">
        <f>"01070848"</f>
        <v>01070848</v>
      </c>
      <c r="C601" t="s">
        <v>6</v>
      </c>
    </row>
    <row r="602" spans="1:3" x14ac:dyDescent="0.25">
      <c r="A602">
        <v>597</v>
      </c>
      <c r="B602" t="str">
        <f>"01073114"</f>
        <v>01073114</v>
      </c>
      <c r="C602" t="s">
        <v>7</v>
      </c>
    </row>
    <row r="603" spans="1:3" x14ac:dyDescent="0.25">
      <c r="A603">
        <v>598</v>
      </c>
      <c r="B603" t="str">
        <f>"00668152"</f>
        <v>00668152</v>
      </c>
      <c r="C603" t="s">
        <v>6</v>
      </c>
    </row>
    <row r="604" spans="1:3" x14ac:dyDescent="0.25">
      <c r="A604">
        <v>599</v>
      </c>
      <c r="B604" t="str">
        <f>"01069707"</f>
        <v>01069707</v>
      </c>
      <c r="C604" t="s">
        <v>6</v>
      </c>
    </row>
    <row r="605" spans="1:3" x14ac:dyDescent="0.25">
      <c r="A605">
        <v>600</v>
      </c>
      <c r="B605" t="str">
        <f>"00937898"</f>
        <v>00937898</v>
      </c>
      <c r="C605" t="s">
        <v>6</v>
      </c>
    </row>
    <row r="606" spans="1:3" x14ac:dyDescent="0.25">
      <c r="A606">
        <v>601</v>
      </c>
      <c r="B606" t="str">
        <f>"00970063"</f>
        <v>00970063</v>
      </c>
      <c r="C606" t="s">
        <v>6</v>
      </c>
    </row>
    <row r="607" spans="1:3" x14ac:dyDescent="0.25">
      <c r="A607">
        <v>602</v>
      </c>
      <c r="B607" t="str">
        <f>"01072294"</f>
        <v>01072294</v>
      </c>
      <c r="C607" t="s">
        <v>7</v>
      </c>
    </row>
    <row r="608" spans="1:3" x14ac:dyDescent="0.25">
      <c r="A608">
        <v>603</v>
      </c>
      <c r="B608" t="str">
        <f>"01068148"</f>
        <v>01068148</v>
      </c>
      <c r="C608" t="s">
        <v>7</v>
      </c>
    </row>
    <row r="609" spans="1:3" x14ac:dyDescent="0.25">
      <c r="A609">
        <v>604</v>
      </c>
      <c r="B609" t="str">
        <f>"00902078"</f>
        <v>00902078</v>
      </c>
      <c r="C609" t="s">
        <v>6</v>
      </c>
    </row>
    <row r="610" spans="1:3" x14ac:dyDescent="0.25">
      <c r="A610">
        <v>605</v>
      </c>
      <c r="B610" t="str">
        <f>"01062520"</f>
        <v>01062520</v>
      </c>
      <c r="C610" t="s">
        <v>6</v>
      </c>
    </row>
    <row r="611" spans="1:3" x14ac:dyDescent="0.25">
      <c r="A611">
        <v>606</v>
      </c>
      <c r="B611" t="str">
        <f>"01061467"</f>
        <v>01061467</v>
      </c>
      <c r="C611" t="str">
        <f>"002"</f>
        <v>002</v>
      </c>
    </row>
    <row r="612" spans="1:3" x14ac:dyDescent="0.25">
      <c r="A612">
        <v>607</v>
      </c>
      <c r="B612" t="str">
        <f>"01063333"</f>
        <v>01063333</v>
      </c>
      <c r="C612" t="s">
        <v>7</v>
      </c>
    </row>
    <row r="613" spans="1:3" x14ac:dyDescent="0.25">
      <c r="A613">
        <v>608</v>
      </c>
      <c r="B613" t="str">
        <f>"01015721"</f>
        <v>01015721</v>
      </c>
      <c r="C613" t="s">
        <v>6</v>
      </c>
    </row>
    <row r="614" spans="1:3" x14ac:dyDescent="0.25">
      <c r="A614">
        <v>609</v>
      </c>
      <c r="B614" t="str">
        <f>"00672565"</f>
        <v>00672565</v>
      </c>
      <c r="C614" t="s">
        <v>6</v>
      </c>
    </row>
    <row r="615" spans="1:3" x14ac:dyDescent="0.25">
      <c r="A615">
        <v>610</v>
      </c>
      <c r="B615" t="str">
        <f>"01062632"</f>
        <v>01062632</v>
      </c>
      <c r="C615" t="s">
        <v>7</v>
      </c>
    </row>
    <row r="616" spans="1:3" x14ac:dyDescent="0.25">
      <c r="A616">
        <v>611</v>
      </c>
      <c r="B616" t="str">
        <f>"01073517"</f>
        <v>01073517</v>
      </c>
      <c r="C616" t="s">
        <v>7</v>
      </c>
    </row>
    <row r="617" spans="1:3" x14ac:dyDescent="0.25">
      <c r="A617">
        <v>612</v>
      </c>
      <c r="B617" t="str">
        <f>"00885516"</f>
        <v>00885516</v>
      </c>
      <c r="C617" t="s">
        <v>7</v>
      </c>
    </row>
    <row r="618" spans="1:3" x14ac:dyDescent="0.25">
      <c r="A618">
        <v>613</v>
      </c>
      <c r="B618" t="str">
        <f>"01072771"</f>
        <v>01072771</v>
      </c>
      <c r="C618" t="s">
        <v>7</v>
      </c>
    </row>
    <row r="619" spans="1:3" x14ac:dyDescent="0.25">
      <c r="A619">
        <v>614</v>
      </c>
      <c r="B619" t="str">
        <f>"00928737"</f>
        <v>00928737</v>
      </c>
      <c r="C619" t="s">
        <v>6</v>
      </c>
    </row>
    <row r="620" spans="1:3" x14ac:dyDescent="0.25">
      <c r="A620">
        <v>615</v>
      </c>
      <c r="B620" t="str">
        <f>"01071497"</f>
        <v>01071497</v>
      </c>
      <c r="C620" t="s">
        <v>7</v>
      </c>
    </row>
    <row r="621" spans="1:3" x14ac:dyDescent="0.25">
      <c r="A621">
        <v>616</v>
      </c>
      <c r="B621" t="str">
        <f>"01073581"</f>
        <v>01073581</v>
      </c>
      <c r="C621" t="s">
        <v>7</v>
      </c>
    </row>
    <row r="622" spans="1:3" x14ac:dyDescent="0.25">
      <c r="A622">
        <v>617</v>
      </c>
      <c r="B622" t="str">
        <f>"01071567"</f>
        <v>01071567</v>
      </c>
      <c r="C622" t="s">
        <v>7</v>
      </c>
    </row>
    <row r="623" spans="1:3" x14ac:dyDescent="0.25">
      <c r="A623">
        <v>618</v>
      </c>
      <c r="B623" t="str">
        <f>"00984237"</f>
        <v>00984237</v>
      </c>
      <c r="C623" t="s">
        <v>6</v>
      </c>
    </row>
    <row r="624" spans="1:3" x14ac:dyDescent="0.25">
      <c r="A624">
        <v>619</v>
      </c>
      <c r="B624" t="str">
        <f>"01072887"</f>
        <v>01072887</v>
      </c>
      <c r="C624" t="s">
        <v>6</v>
      </c>
    </row>
    <row r="625" spans="1:3" x14ac:dyDescent="0.25">
      <c r="A625">
        <v>620</v>
      </c>
      <c r="B625" t="str">
        <f>"00960573"</f>
        <v>00960573</v>
      </c>
      <c r="C625" t="s">
        <v>7</v>
      </c>
    </row>
    <row r="626" spans="1:3" x14ac:dyDescent="0.25">
      <c r="A626">
        <v>621</v>
      </c>
      <c r="B626" t="str">
        <f>"01071569"</f>
        <v>01071569</v>
      </c>
      <c r="C626" t="s">
        <v>10</v>
      </c>
    </row>
    <row r="627" spans="1:3" x14ac:dyDescent="0.25">
      <c r="A627">
        <v>622</v>
      </c>
      <c r="B627" t="str">
        <f>"01072355"</f>
        <v>01072355</v>
      </c>
      <c r="C627" t="s">
        <v>6</v>
      </c>
    </row>
    <row r="628" spans="1:3" x14ac:dyDescent="0.25">
      <c r="A628">
        <v>623</v>
      </c>
      <c r="B628" t="str">
        <f>"00729063"</f>
        <v>00729063</v>
      </c>
      <c r="C628" t="s">
        <v>6</v>
      </c>
    </row>
    <row r="629" spans="1:3" x14ac:dyDescent="0.25">
      <c r="A629">
        <v>624</v>
      </c>
      <c r="B629" t="str">
        <f>"01070662"</f>
        <v>01070662</v>
      </c>
      <c r="C629" t="s">
        <v>6</v>
      </c>
    </row>
    <row r="630" spans="1:3" x14ac:dyDescent="0.25">
      <c r="A630">
        <v>625</v>
      </c>
      <c r="B630" t="str">
        <f>"00767821"</f>
        <v>00767821</v>
      </c>
      <c r="C630" t="s">
        <v>7</v>
      </c>
    </row>
    <row r="631" spans="1:3" x14ac:dyDescent="0.25">
      <c r="A631">
        <v>626</v>
      </c>
      <c r="B631" t="str">
        <f>"01072685"</f>
        <v>01072685</v>
      </c>
      <c r="C631" t="s">
        <v>7</v>
      </c>
    </row>
    <row r="632" spans="1:3" x14ac:dyDescent="0.25">
      <c r="A632">
        <v>627</v>
      </c>
      <c r="B632" t="str">
        <f>"01067343"</f>
        <v>01067343</v>
      </c>
      <c r="C632" t="s">
        <v>7</v>
      </c>
    </row>
    <row r="633" spans="1:3" x14ac:dyDescent="0.25">
      <c r="A633">
        <v>628</v>
      </c>
      <c r="B633" t="str">
        <f>"00984161"</f>
        <v>00984161</v>
      </c>
      <c r="C633" t="s">
        <v>7</v>
      </c>
    </row>
    <row r="634" spans="1:3" x14ac:dyDescent="0.25">
      <c r="A634">
        <v>629</v>
      </c>
      <c r="B634" t="str">
        <f>"01072151"</f>
        <v>01072151</v>
      </c>
      <c r="C634" t="s">
        <v>6</v>
      </c>
    </row>
    <row r="635" spans="1:3" x14ac:dyDescent="0.25">
      <c r="A635">
        <v>630</v>
      </c>
      <c r="B635" t="str">
        <f>"00910063"</f>
        <v>00910063</v>
      </c>
      <c r="C635" t="s">
        <v>6</v>
      </c>
    </row>
    <row r="636" spans="1:3" x14ac:dyDescent="0.25">
      <c r="A636">
        <v>631</v>
      </c>
      <c r="B636" t="str">
        <f>"01017560"</f>
        <v>01017560</v>
      </c>
      <c r="C636" t="s">
        <v>7</v>
      </c>
    </row>
    <row r="637" spans="1:3" x14ac:dyDescent="0.25">
      <c r="A637">
        <v>632</v>
      </c>
      <c r="B637" t="str">
        <f>"01070216"</f>
        <v>01070216</v>
      </c>
      <c r="C637" t="s">
        <v>7</v>
      </c>
    </row>
    <row r="638" spans="1:3" x14ac:dyDescent="0.25">
      <c r="A638">
        <v>633</v>
      </c>
      <c r="B638" t="str">
        <f>"01070569"</f>
        <v>01070569</v>
      </c>
      <c r="C638" t="s">
        <v>6</v>
      </c>
    </row>
    <row r="639" spans="1:3" x14ac:dyDescent="0.25">
      <c r="A639">
        <v>634</v>
      </c>
      <c r="B639" t="str">
        <f>"00213233"</f>
        <v>00213233</v>
      </c>
      <c r="C639" t="s">
        <v>6</v>
      </c>
    </row>
    <row r="640" spans="1:3" x14ac:dyDescent="0.25">
      <c r="A640">
        <v>635</v>
      </c>
      <c r="B640" t="str">
        <f>"01068150"</f>
        <v>01068150</v>
      </c>
      <c r="C640" t="s">
        <v>7</v>
      </c>
    </row>
    <row r="641" spans="1:3" x14ac:dyDescent="0.25">
      <c r="A641">
        <v>636</v>
      </c>
      <c r="B641" t="str">
        <f>"01071996"</f>
        <v>01071996</v>
      </c>
      <c r="C641" t="s">
        <v>7</v>
      </c>
    </row>
    <row r="642" spans="1:3" x14ac:dyDescent="0.25">
      <c r="A642">
        <v>637</v>
      </c>
      <c r="B642" t="str">
        <f>"00614360"</f>
        <v>00614360</v>
      </c>
      <c r="C642" t="s">
        <v>6</v>
      </c>
    </row>
    <row r="643" spans="1:3" x14ac:dyDescent="0.25">
      <c r="A643">
        <v>638</v>
      </c>
      <c r="B643" t="str">
        <f>"01072215"</f>
        <v>01072215</v>
      </c>
      <c r="C643" t="str">
        <f>"002"</f>
        <v>002</v>
      </c>
    </row>
    <row r="644" spans="1:3" x14ac:dyDescent="0.25">
      <c r="A644">
        <v>639</v>
      </c>
      <c r="B644" t="str">
        <f>"00741239"</f>
        <v>00741239</v>
      </c>
      <c r="C644" t="s">
        <v>7</v>
      </c>
    </row>
    <row r="645" spans="1:3" x14ac:dyDescent="0.25">
      <c r="A645">
        <v>640</v>
      </c>
      <c r="B645" t="str">
        <f>"01073925"</f>
        <v>01073925</v>
      </c>
      <c r="C645" t="s">
        <v>7</v>
      </c>
    </row>
    <row r="646" spans="1:3" x14ac:dyDescent="0.25">
      <c r="A646">
        <v>641</v>
      </c>
      <c r="B646" t="str">
        <f>"00914446"</f>
        <v>00914446</v>
      </c>
      <c r="C646" t="s">
        <v>6</v>
      </c>
    </row>
    <row r="647" spans="1:3" x14ac:dyDescent="0.25">
      <c r="A647">
        <v>642</v>
      </c>
      <c r="B647" t="str">
        <f>"01059412"</f>
        <v>01059412</v>
      </c>
      <c r="C647" t="s">
        <v>7</v>
      </c>
    </row>
    <row r="648" spans="1:3" x14ac:dyDescent="0.25">
      <c r="A648">
        <v>643</v>
      </c>
      <c r="B648" t="str">
        <f>"01071979"</f>
        <v>01071979</v>
      </c>
      <c r="C648" t="s">
        <v>6</v>
      </c>
    </row>
    <row r="649" spans="1:3" x14ac:dyDescent="0.25">
      <c r="A649">
        <v>644</v>
      </c>
      <c r="B649" t="str">
        <f>"01073631"</f>
        <v>01073631</v>
      </c>
      <c r="C649" t="s">
        <v>7</v>
      </c>
    </row>
    <row r="650" spans="1:3" x14ac:dyDescent="0.25">
      <c r="A650">
        <v>645</v>
      </c>
      <c r="B650" t="str">
        <f>"00928693"</f>
        <v>00928693</v>
      </c>
      <c r="C650" t="s">
        <v>6</v>
      </c>
    </row>
    <row r="651" spans="1:3" x14ac:dyDescent="0.25">
      <c r="A651">
        <v>646</v>
      </c>
      <c r="B651" t="str">
        <f>"01060356"</f>
        <v>01060356</v>
      </c>
      <c r="C651" t="s">
        <v>7</v>
      </c>
    </row>
    <row r="652" spans="1:3" x14ac:dyDescent="0.25">
      <c r="A652">
        <v>647</v>
      </c>
      <c r="B652" t="str">
        <f>"00339619"</f>
        <v>00339619</v>
      </c>
      <c r="C652" t="s">
        <v>6</v>
      </c>
    </row>
    <row r="653" spans="1:3" x14ac:dyDescent="0.25">
      <c r="A653">
        <v>648</v>
      </c>
      <c r="B653" t="str">
        <f>"00954849"</f>
        <v>00954849</v>
      </c>
      <c r="C653" t="s">
        <v>7</v>
      </c>
    </row>
    <row r="654" spans="1:3" x14ac:dyDescent="0.25">
      <c r="A654">
        <v>649</v>
      </c>
      <c r="B654" t="str">
        <f>"01072270"</f>
        <v>01072270</v>
      </c>
      <c r="C654" t="s">
        <v>6</v>
      </c>
    </row>
    <row r="655" spans="1:3" x14ac:dyDescent="0.25">
      <c r="A655">
        <v>650</v>
      </c>
      <c r="B655" t="str">
        <f>"01068057"</f>
        <v>01068057</v>
      </c>
      <c r="C655" t="s">
        <v>6</v>
      </c>
    </row>
    <row r="656" spans="1:3" x14ac:dyDescent="0.25">
      <c r="A656">
        <v>651</v>
      </c>
      <c r="B656" t="str">
        <f>"00852062"</f>
        <v>00852062</v>
      </c>
      <c r="C656" t="s">
        <v>6</v>
      </c>
    </row>
    <row r="657" spans="1:3" x14ac:dyDescent="0.25">
      <c r="A657">
        <v>652</v>
      </c>
      <c r="B657" t="str">
        <f>"01071265"</f>
        <v>01071265</v>
      </c>
      <c r="C657" t="s">
        <v>7</v>
      </c>
    </row>
    <row r="658" spans="1:3" x14ac:dyDescent="0.25">
      <c r="A658">
        <v>653</v>
      </c>
      <c r="B658" t="str">
        <f>"01071406"</f>
        <v>01071406</v>
      </c>
      <c r="C658" t="str">
        <f>"001"</f>
        <v>001</v>
      </c>
    </row>
    <row r="659" spans="1:3" x14ac:dyDescent="0.25">
      <c r="A659">
        <v>654</v>
      </c>
      <c r="B659" t="str">
        <f>"01016533"</f>
        <v>01016533</v>
      </c>
      <c r="C659" t="s">
        <v>6</v>
      </c>
    </row>
    <row r="660" spans="1:3" x14ac:dyDescent="0.25">
      <c r="A660">
        <v>655</v>
      </c>
      <c r="B660" t="str">
        <f>"00852146"</f>
        <v>00852146</v>
      </c>
      <c r="C660" t="s">
        <v>6</v>
      </c>
    </row>
    <row r="661" spans="1:3" x14ac:dyDescent="0.25">
      <c r="A661">
        <v>656</v>
      </c>
      <c r="B661" t="str">
        <f>"01072454"</f>
        <v>01072454</v>
      </c>
      <c r="C661" t="s">
        <v>7</v>
      </c>
    </row>
    <row r="662" spans="1:3" x14ac:dyDescent="0.25">
      <c r="A662">
        <v>657</v>
      </c>
      <c r="B662" t="str">
        <f>"00960659"</f>
        <v>00960659</v>
      </c>
      <c r="C662" t="s">
        <v>7</v>
      </c>
    </row>
    <row r="663" spans="1:3" x14ac:dyDescent="0.25">
      <c r="A663">
        <v>658</v>
      </c>
      <c r="B663" t="str">
        <f>"00216871"</f>
        <v>00216871</v>
      </c>
      <c r="C663" t="s">
        <v>6</v>
      </c>
    </row>
    <row r="664" spans="1:3" x14ac:dyDescent="0.25">
      <c r="A664">
        <v>659</v>
      </c>
      <c r="B664" t="str">
        <f>"00906813"</f>
        <v>00906813</v>
      </c>
      <c r="C664" t="s">
        <v>6</v>
      </c>
    </row>
    <row r="665" spans="1:3" x14ac:dyDescent="0.25">
      <c r="A665">
        <v>660</v>
      </c>
      <c r="B665" t="str">
        <f>"00851886"</f>
        <v>00851886</v>
      </c>
      <c r="C665" t="s">
        <v>6</v>
      </c>
    </row>
    <row r="666" spans="1:3" x14ac:dyDescent="0.25">
      <c r="A666">
        <v>661</v>
      </c>
      <c r="B666" t="str">
        <f>"01071338"</f>
        <v>01071338</v>
      </c>
      <c r="C666" t="s">
        <v>7</v>
      </c>
    </row>
    <row r="667" spans="1:3" x14ac:dyDescent="0.25">
      <c r="A667">
        <v>662</v>
      </c>
      <c r="B667" t="str">
        <f>"01072070"</f>
        <v>01072070</v>
      </c>
      <c r="C667" t="s">
        <v>6</v>
      </c>
    </row>
    <row r="668" spans="1:3" x14ac:dyDescent="0.25">
      <c r="A668">
        <v>663</v>
      </c>
      <c r="B668" t="str">
        <f>"00980211"</f>
        <v>00980211</v>
      </c>
      <c r="C668" t="s">
        <v>6</v>
      </c>
    </row>
    <row r="669" spans="1:3" x14ac:dyDescent="0.25">
      <c r="A669">
        <v>664</v>
      </c>
      <c r="B669" t="str">
        <f>"00971881"</f>
        <v>00971881</v>
      </c>
      <c r="C669" t="s">
        <v>6</v>
      </c>
    </row>
    <row r="670" spans="1:3" x14ac:dyDescent="0.25">
      <c r="A670">
        <v>665</v>
      </c>
      <c r="B670" t="str">
        <f>"00941080"</f>
        <v>00941080</v>
      </c>
      <c r="C670" t="s">
        <v>6</v>
      </c>
    </row>
    <row r="671" spans="1:3" x14ac:dyDescent="0.25">
      <c r="A671">
        <v>666</v>
      </c>
      <c r="B671" t="str">
        <f>"00870342"</f>
        <v>00870342</v>
      </c>
      <c r="C671" t="s">
        <v>7</v>
      </c>
    </row>
    <row r="672" spans="1:3" x14ac:dyDescent="0.25">
      <c r="A672">
        <v>667</v>
      </c>
      <c r="B672" t="str">
        <f>"01069335"</f>
        <v>01069335</v>
      </c>
      <c r="C672" t="s">
        <v>7</v>
      </c>
    </row>
    <row r="673" spans="1:3" x14ac:dyDescent="0.25">
      <c r="A673">
        <v>668</v>
      </c>
      <c r="B673" t="str">
        <f>"00505594"</f>
        <v>00505594</v>
      </c>
      <c r="C673" t="s">
        <v>6</v>
      </c>
    </row>
    <row r="674" spans="1:3" x14ac:dyDescent="0.25">
      <c r="A674">
        <v>669</v>
      </c>
      <c r="B674" t="str">
        <f>"01073623"</f>
        <v>01073623</v>
      </c>
      <c r="C674" t="s">
        <v>7</v>
      </c>
    </row>
    <row r="675" spans="1:3" x14ac:dyDescent="0.25">
      <c r="A675">
        <v>670</v>
      </c>
      <c r="B675" t="str">
        <f>"01011489"</f>
        <v>01011489</v>
      </c>
      <c r="C675" t="s">
        <v>6</v>
      </c>
    </row>
    <row r="676" spans="1:3" x14ac:dyDescent="0.25">
      <c r="A676">
        <v>671</v>
      </c>
      <c r="B676" t="str">
        <f>"01009552"</f>
        <v>01009552</v>
      </c>
      <c r="C676" t="s">
        <v>6</v>
      </c>
    </row>
    <row r="677" spans="1:3" x14ac:dyDescent="0.25">
      <c r="A677">
        <v>672</v>
      </c>
      <c r="B677" t="str">
        <f>"01072397"</f>
        <v>01072397</v>
      </c>
      <c r="C677" t="s">
        <v>10</v>
      </c>
    </row>
    <row r="678" spans="1:3" x14ac:dyDescent="0.25">
      <c r="A678">
        <v>673</v>
      </c>
      <c r="B678" t="str">
        <f>"01071332"</f>
        <v>01071332</v>
      </c>
      <c r="C678" t="str">
        <f>"001"</f>
        <v>001</v>
      </c>
    </row>
    <row r="679" spans="1:3" x14ac:dyDescent="0.25">
      <c r="A679">
        <v>674</v>
      </c>
      <c r="B679" t="str">
        <f>"01069286"</f>
        <v>01069286</v>
      </c>
      <c r="C679" t="s">
        <v>6</v>
      </c>
    </row>
    <row r="680" spans="1:3" x14ac:dyDescent="0.25">
      <c r="A680">
        <v>675</v>
      </c>
      <c r="B680" t="str">
        <f>"00813639"</f>
        <v>00813639</v>
      </c>
      <c r="C680" t="s">
        <v>6</v>
      </c>
    </row>
    <row r="681" spans="1:3" x14ac:dyDescent="0.25">
      <c r="A681">
        <v>676</v>
      </c>
      <c r="B681" t="str">
        <f>"00944874"</f>
        <v>00944874</v>
      </c>
      <c r="C681" t="s">
        <v>7</v>
      </c>
    </row>
    <row r="682" spans="1:3" x14ac:dyDescent="0.25">
      <c r="A682">
        <v>677</v>
      </c>
      <c r="B682" t="str">
        <f>"01072362"</f>
        <v>01072362</v>
      </c>
      <c r="C682" t="s">
        <v>7</v>
      </c>
    </row>
    <row r="683" spans="1:3" x14ac:dyDescent="0.25">
      <c r="A683">
        <v>678</v>
      </c>
      <c r="B683" t="str">
        <f>"00726515"</f>
        <v>00726515</v>
      </c>
      <c r="C683" t="s">
        <v>6</v>
      </c>
    </row>
    <row r="684" spans="1:3" x14ac:dyDescent="0.25">
      <c r="A684">
        <v>679</v>
      </c>
      <c r="B684" t="str">
        <f>"00842282"</f>
        <v>00842282</v>
      </c>
      <c r="C684" t="s">
        <v>6</v>
      </c>
    </row>
    <row r="685" spans="1:3" x14ac:dyDescent="0.25">
      <c r="A685">
        <v>680</v>
      </c>
      <c r="B685" t="str">
        <f>"00641332"</f>
        <v>00641332</v>
      </c>
      <c r="C685" t="s">
        <v>7</v>
      </c>
    </row>
    <row r="686" spans="1:3" x14ac:dyDescent="0.25">
      <c r="A686">
        <v>681</v>
      </c>
      <c r="B686" t="str">
        <f>"00690903"</f>
        <v>00690903</v>
      </c>
      <c r="C686" t="s">
        <v>6</v>
      </c>
    </row>
    <row r="687" spans="1:3" x14ac:dyDescent="0.25">
      <c r="A687">
        <v>682</v>
      </c>
      <c r="B687" t="str">
        <f>"01032682"</f>
        <v>01032682</v>
      </c>
      <c r="C687" t="s">
        <v>7</v>
      </c>
    </row>
    <row r="688" spans="1:3" x14ac:dyDescent="0.25">
      <c r="A688">
        <v>683</v>
      </c>
      <c r="B688" t="str">
        <f>"01070289"</f>
        <v>01070289</v>
      </c>
      <c r="C688" t="s">
        <v>7</v>
      </c>
    </row>
    <row r="689" spans="1:3" x14ac:dyDescent="0.25">
      <c r="A689">
        <v>684</v>
      </c>
      <c r="B689" t="str">
        <f>"01061584"</f>
        <v>01061584</v>
      </c>
      <c r="C689" t="s">
        <v>7</v>
      </c>
    </row>
    <row r="690" spans="1:3" x14ac:dyDescent="0.25">
      <c r="A690">
        <v>685</v>
      </c>
      <c r="B690" t="str">
        <f>"01072036"</f>
        <v>01072036</v>
      </c>
      <c r="C690" t="s">
        <v>7</v>
      </c>
    </row>
    <row r="691" spans="1:3" x14ac:dyDescent="0.25">
      <c r="A691">
        <v>686</v>
      </c>
      <c r="B691" t="str">
        <f>"01022215"</f>
        <v>01022215</v>
      </c>
      <c r="C691" t="s">
        <v>6</v>
      </c>
    </row>
    <row r="692" spans="1:3" x14ac:dyDescent="0.25">
      <c r="A692">
        <v>687</v>
      </c>
      <c r="B692" t="str">
        <f>"00546136"</f>
        <v>00546136</v>
      </c>
      <c r="C692" t="s">
        <v>6</v>
      </c>
    </row>
    <row r="693" spans="1:3" x14ac:dyDescent="0.25">
      <c r="A693">
        <v>688</v>
      </c>
      <c r="B693" t="str">
        <f>"01073325"</f>
        <v>01073325</v>
      </c>
      <c r="C693" t="s">
        <v>6</v>
      </c>
    </row>
    <row r="694" spans="1:3" x14ac:dyDescent="0.25">
      <c r="A694">
        <v>689</v>
      </c>
      <c r="B694" t="str">
        <f>"01073546"</f>
        <v>01073546</v>
      </c>
      <c r="C694" t="s">
        <v>7</v>
      </c>
    </row>
    <row r="695" spans="1:3" x14ac:dyDescent="0.25">
      <c r="A695">
        <v>690</v>
      </c>
      <c r="B695" t="str">
        <f>"01067365"</f>
        <v>01067365</v>
      </c>
      <c r="C695" t="s">
        <v>7</v>
      </c>
    </row>
    <row r="696" spans="1:3" x14ac:dyDescent="0.25">
      <c r="A696">
        <v>691</v>
      </c>
      <c r="B696" t="str">
        <f>"00935004"</f>
        <v>00935004</v>
      </c>
      <c r="C696" t="s">
        <v>6</v>
      </c>
    </row>
    <row r="697" spans="1:3" x14ac:dyDescent="0.25">
      <c r="A697">
        <v>692</v>
      </c>
      <c r="B697" t="str">
        <f>"01072508"</f>
        <v>01072508</v>
      </c>
      <c r="C697" t="s">
        <v>6</v>
      </c>
    </row>
    <row r="698" spans="1:3" x14ac:dyDescent="0.25">
      <c r="A698">
        <v>693</v>
      </c>
      <c r="B698" t="str">
        <f>"01062944"</f>
        <v>01062944</v>
      </c>
      <c r="C698" t="s">
        <v>7</v>
      </c>
    </row>
    <row r="699" spans="1:3" x14ac:dyDescent="0.25">
      <c r="A699">
        <v>694</v>
      </c>
      <c r="B699" t="str">
        <f>"01071110"</f>
        <v>01071110</v>
      </c>
      <c r="C699" t="s">
        <v>7</v>
      </c>
    </row>
    <row r="700" spans="1:3" x14ac:dyDescent="0.25">
      <c r="A700">
        <v>695</v>
      </c>
      <c r="B700" t="str">
        <f>"01072443"</f>
        <v>01072443</v>
      </c>
      <c r="C700" t="s">
        <v>6</v>
      </c>
    </row>
    <row r="701" spans="1:3" x14ac:dyDescent="0.25">
      <c r="A701">
        <v>696</v>
      </c>
      <c r="B701" t="str">
        <f>"01073338"</f>
        <v>01073338</v>
      </c>
      <c r="C701" t="s">
        <v>6</v>
      </c>
    </row>
    <row r="702" spans="1:3" x14ac:dyDescent="0.25">
      <c r="A702">
        <v>697</v>
      </c>
      <c r="B702" t="str">
        <f>"01060326"</f>
        <v>01060326</v>
      </c>
      <c r="C702" t="s">
        <v>7</v>
      </c>
    </row>
    <row r="703" spans="1:3" x14ac:dyDescent="0.25">
      <c r="A703">
        <v>698</v>
      </c>
      <c r="B703" t="str">
        <f>"00902771"</f>
        <v>00902771</v>
      </c>
      <c r="C703" t="s">
        <v>6</v>
      </c>
    </row>
    <row r="704" spans="1:3" x14ac:dyDescent="0.25">
      <c r="A704">
        <v>699</v>
      </c>
      <c r="B704" t="str">
        <f>"01072452"</f>
        <v>01072452</v>
      </c>
      <c r="C704" t="s">
        <v>7</v>
      </c>
    </row>
    <row r="705" spans="1:3" x14ac:dyDescent="0.25">
      <c r="A705">
        <v>700</v>
      </c>
      <c r="B705" t="str">
        <f>"01072421"</f>
        <v>01072421</v>
      </c>
      <c r="C705" t="s">
        <v>7</v>
      </c>
    </row>
    <row r="706" spans="1:3" x14ac:dyDescent="0.25">
      <c r="A706">
        <v>701</v>
      </c>
      <c r="B706" t="str">
        <f>"01059552"</f>
        <v>01059552</v>
      </c>
      <c r="C706" t="s">
        <v>6</v>
      </c>
    </row>
    <row r="707" spans="1:3" x14ac:dyDescent="0.25">
      <c r="A707">
        <v>702</v>
      </c>
      <c r="B707" t="str">
        <f>"00866064"</f>
        <v>00866064</v>
      </c>
      <c r="C707" t="s">
        <v>6</v>
      </c>
    </row>
    <row r="708" spans="1:3" x14ac:dyDescent="0.25">
      <c r="A708">
        <v>703</v>
      </c>
      <c r="B708" t="str">
        <f>"01060196"</f>
        <v>01060196</v>
      </c>
      <c r="C708" t="s">
        <v>6</v>
      </c>
    </row>
    <row r="709" spans="1:3" x14ac:dyDescent="0.25">
      <c r="A709">
        <v>704</v>
      </c>
      <c r="B709" t="str">
        <f>"01071700"</f>
        <v>01071700</v>
      </c>
      <c r="C709" t="s">
        <v>6</v>
      </c>
    </row>
    <row r="710" spans="1:3" x14ac:dyDescent="0.25">
      <c r="A710">
        <v>705</v>
      </c>
      <c r="B710" t="str">
        <f>"00899865"</f>
        <v>00899865</v>
      </c>
      <c r="C710" t="s">
        <v>6</v>
      </c>
    </row>
    <row r="711" spans="1:3" x14ac:dyDescent="0.25">
      <c r="A711">
        <v>706</v>
      </c>
      <c r="B711" t="str">
        <f>"01072522"</f>
        <v>01072522</v>
      </c>
      <c r="C711" t="s">
        <v>6</v>
      </c>
    </row>
    <row r="712" spans="1:3" x14ac:dyDescent="0.25">
      <c r="A712">
        <v>707</v>
      </c>
      <c r="B712" t="str">
        <f>"01071536"</f>
        <v>01071536</v>
      </c>
      <c r="C712" t="s">
        <v>6</v>
      </c>
    </row>
    <row r="713" spans="1:3" x14ac:dyDescent="0.25">
      <c r="A713">
        <v>708</v>
      </c>
      <c r="B713" t="str">
        <f>"01071081"</f>
        <v>01071081</v>
      </c>
      <c r="C713" t="s">
        <v>6</v>
      </c>
    </row>
    <row r="714" spans="1:3" x14ac:dyDescent="0.25">
      <c r="A714">
        <v>709</v>
      </c>
      <c r="B714" t="str">
        <f>"00918586"</f>
        <v>00918586</v>
      </c>
      <c r="C714" t="s">
        <v>7</v>
      </c>
    </row>
    <row r="715" spans="1:3" x14ac:dyDescent="0.25">
      <c r="A715">
        <v>710</v>
      </c>
      <c r="B715" t="str">
        <f>"00491857"</f>
        <v>00491857</v>
      </c>
      <c r="C715" t="s">
        <v>10</v>
      </c>
    </row>
    <row r="716" spans="1:3" x14ac:dyDescent="0.25">
      <c r="A716">
        <v>711</v>
      </c>
      <c r="B716" t="str">
        <f>"01069154"</f>
        <v>01069154</v>
      </c>
      <c r="C716" t="s">
        <v>6</v>
      </c>
    </row>
    <row r="717" spans="1:3" x14ac:dyDescent="0.25">
      <c r="A717">
        <v>712</v>
      </c>
      <c r="B717" t="str">
        <f>"01069207"</f>
        <v>01069207</v>
      </c>
      <c r="C717" t="s">
        <v>7</v>
      </c>
    </row>
    <row r="718" spans="1:3" x14ac:dyDescent="0.25">
      <c r="A718">
        <v>713</v>
      </c>
      <c r="B718" t="str">
        <f>"01073175"</f>
        <v>01073175</v>
      </c>
      <c r="C718" t="s">
        <v>6</v>
      </c>
    </row>
    <row r="719" spans="1:3" x14ac:dyDescent="0.25">
      <c r="A719">
        <v>714</v>
      </c>
      <c r="B719" t="str">
        <f>"01070841"</f>
        <v>01070841</v>
      </c>
      <c r="C719" t="s">
        <v>6</v>
      </c>
    </row>
    <row r="720" spans="1:3" x14ac:dyDescent="0.25">
      <c r="A720">
        <v>715</v>
      </c>
      <c r="B720" t="str">
        <f>"01072425"</f>
        <v>01072425</v>
      </c>
      <c r="C720" t="s">
        <v>6</v>
      </c>
    </row>
    <row r="721" spans="1:3" x14ac:dyDescent="0.25">
      <c r="A721">
        <v>716</v>
      </c>
      <c r="B721" t="str">
        <f>"01069905"</f>
        <v>01069905</v>
      </c>
      <c r="C721" t="s">
        <v>7</v>
      </c>
    </row>
    <row r="722" spans="1:3" x14ac:dyDescent="0.25">
      <c r="A722">
        <v>717</v>
      </c>
      <c r="B722" t="str">
        <f>"01072040"</f>
        <v>01072040</v>
      </c>
      <c r="C722" t="s">
        <v>6</v>
      </c>
    </row>
    <row r="723" spans="1:3" x14ac:dyDescent="0.25">
      <c r="A723">
        <v>718</v>
      </c>
      <c r="B723" t="str">
        <f>"01073171"</f>
        <v>01073171</v>
      </c>
      <c r="C723" t="s">
        <v>6</v>
      </c>
    </row>
    <row r="724" spans="1:3" x14ac:dyDescent="0.25">
      <c r="A724">
        <v>719</v>
      </c>
      <c r="B724" t="str">
        <f>"01031342"</f>
        <v>01031342</v>
      </c>
      <c r="C724" t="str">
        <f>"002"</f>
        <v>002</v>
      </c>
    </row>
    <row r="725" spans="1:3" x14ac:dyDescent="0.25">
      <c r="A725">
        <v>720</v>
      </c>
      <c r="B725" t="str">
        <f>"00962784"</f>
        <v>00962784</v>
      </c>
      <c r="C725" t="s">
        <v>7</v>
      </c>
    </row>
    <row r="726" spans="1:3" x14ac:dyDescent="0.25">
      <c r="A726">
        <v>721</v>
      </c>
      <c r="B726" t="str">
        <f>"00955086"</f>
        <v>00955086</v>
      </c>
      <c r="C726" t="s">
        <v>6</v>
      </c>
    </row>
    <row r="727" spans="1:3" x14ac:dyDescent="0.25">
      <c r="A727">
        <v>722</v>
      </c>
      <c r="B727" t="str">
        <f>"00836100"</f>
        <v>00836100</v>
      </c>
      <c r="C727" t="s">
        <v>7</v>
      </c>
    </row>
    <row r="728" spans="1:3" x14ac:dyDescent="0.25">
      <c r="A728">
        <v>723</v>
      </c>
      <c r="B728" t="str">
        <f>"01073330"</f>
        <v>01073330</v>
      </c>
      <c r="C728" t="s">
        <v>6</v>
      </c>
    </row>
    <row r="729" spans="1:3" x14ac:dyDescent="0.25">
      <c r="A729">
        <v>724</v>
      </c>
      <c r="B729" t="str">
        <f>"00930198"</f>
        <v>00930198</v>
      </c>
      <c r="C729" t="s">
        <v>10</v>
      </c>
    </row>
    <row r="730" spans="1:3" x14ac:dyDescent="0.25">
      <c r="A730">
        <v>725</v>
      </c>
      <c r="B730" t="str">
        <f>"00908969"</f>
        <v>00908969</v>
      </c>
      <c r="C730" t="s">
        <v>6</v>
      </c>
    </row>
    <row r="731" spans="1:3" x14ac:dyDescent="0.25">
      <c r="A731">
        <v>726</v>
      </c>
      <c r="B731" t="str">
        <f>"00890457"</f>
        <v>00890457</v>
      </c>
      <c r="C731" t="s">
        <v>7</v>
      </c>
    </row>
    <row r="732" spans="1:3" x14ac:dyDescent="0.25">
      <c r="A732">
        <v>727</v>
      </c>
      <c r="B732" t="str">
        <f>"00824435"</f>
        <v>00824435</v>
      </c>
      <c r="C732" t="s">
        <v>6</v>
      </c>
    </row>
    <row r="733" spans="1:3" x14ac:dyDescent="0.25">
      <c r="A733">
        <v>728</v>
      </c>
      <c r="B733" t="str">
        <f>"01073430"</f>
        <v>01073430</v>
      </c>
      <c r="C733" t="s">
        <v>7</v>
      </c>
    </row>
    <row r="734" spans="1:3" x14ac:dyDescent="0.25">
      <c r="A734">
        <v>729</v>
      </c>
      <c r="B734" t="str">
        <f>"01072139"</f>
        <v>01072139</v>
      </c>
      <c r="C734" t="s">
        <v>7</v>
      </c>
    </row>
    <row r="735" spans="1:3" x14ac:dyDescent="0.25">
      <c r="A735">
        <v>730</v>
      </c>
      <c r="B735" t="str">
        <f>"01071625"</f>
        <v>01071625</v>
      </c>
      <c r="C735" t="s">
        <v>6</v>
      </c>
    </row>
    <row r="736" spans="1:3" x14ac:dyDescent="0.25">
      <c r="A736">
        <v>731</v>
      </c>
      <c r="B736" t="str">
        <f>"01056640"</f>
        <v>01056640</v>
      </c>
      <c r="C736" t="s">
        <v>6</v>
      </c>
    </row>
    <row r="737" spans="1:3" x14ac:dyDescent="0.25">
      <c r="A737">
        <v>732</v>
      </c>
      <c r="B737" t="str">
        <f>"00668403"</f>
        <v>00668403</v>
      </c>
      <c r="C737" t="s">
        <v>6</v>
      </c>
    </row>
    <row r="738" spans="1:3" x14ac:dyDescent="0.25">
      <c r="A738">
        <v>733</v>
      </c>
      <c r="B738" t="str">
        <f>"01071611"</f>
        <v>01071611</v>
      </c>
      <c r="C738" t="s">
        <v>6</v>
      </c>
    </row>
    <row r="739" spans="1:3" x14ac:dyDescent="0.25">
      <c r="A739">
        <v>734</v>
      </c>
      <c r="B739" t="str">
        <f>"00966624"</f>
        <v>00966624</v>
      </c>
      <c r="C739" t="s">
        <v>6</v>
      </c>
    </row>
    <row r="740" spans="1:3" x14ac:dyDescent="0.25">
      <c r="A740">
        <v>735</v>
      </c>
      <c r="B740" t="str">
        <f>"01070231"</f>
        <v>01070231</v>
      </c>
      <c r="C740" t="s">
        <v>6</v>
      </c>
    </row>
    <row r="741" spans="1:3" x14ac:dyDescent="0.25">
      <c r="A741">
        <v>736</v>
      </c>
      <c r="B741" t="str">
        <f>"00501911"</f>
        <v>00501911</v>
      </c>
      <c r="C741" t="s">
        <v>7</v>
      </c>
    </row>
    <row r="742" spans="1:3" x14ac:dyDescent="0.25">
      <c r="A742">
        <v>737</v>
      </c>
      <c r="B742" t="str">
        <f>"01073425"</f>
        <v>01073425</v>
      </c>
      <c r="C742" t="s">
        <v>7</v>
      </c>
    </row>
    <row r="743" spans="1:3" x14ac:dyDescent="0.25">
      <c r="A743">
        <v>738</v>
      </c>
      <c r="B743" t="str">
        <f>"01071474"</f>
        <v>01071474</v>
      </c>
      <c r="C743" t="s">
        <v>7</v>
      </c>
    </row>
    <row r="744" spans="1:3" x14ac:dyDescent="0.25">
      <c r="A744">
        <v>739</v>
      </c>
      <c r="B744" t="str">
        <f>"01073948"</f>
        <v>01073948</v>
      </c>
      <c r="C744" t="s">
        <v>6</v>
      </c>
    </row>
    <row r="745" spans="1:3" x14ac:dyDescent="0.25">
      <c r="A745">
        <v>740</v>
      </c>
      <c r="B745" t="str">
        <f>"00728157"</f>
        <v>00728157</v>
      </c>
      <c r="C745" t="s">
        <v>7</v>
      </c>
    </row>
    <row r="746" spans="1:3" x14ac:dyDescent="0.25">
      <c r="A746">
        <v>741</v>
      </c>
      <c r="B746" t="str">
        <f>"00814819"</f>
        <v>00814819</v>
      </c>
      <c r="C746" t="s">
        <v>7</v>
      </c>
    </row>
    <row r="747" spans="1:3" x14ac:dyDescent="0.25">
      <c r="A747">
        <v>742</v>
      </c>
      <c r="B747" t="str">
        <f>"01072457"</f>
        <v>01072457</v>
      </c>
      <c r="C747" t="s">
        <v>6</v>
      </c>
    </row>
    <row r="748" spans="1:3" x14ac:dyDescent="0.25">
      <c r="A748">
        <v>743</v>
      </c>
      <c r="B748" t="str">
        <f>"00954910"</f>
        <v>00954910</v>
      </c>
      <c r="C748" t="s">
        <v>6</v>
      </c>
    </row>
    <row r="749" spans="1:3" x14ac:dyDescent="0.25">
      <c r="A749">
        <v>744</v>
      </c>
      <c r="B749" t="str">
        <f>"00996251"</f>
        <v>00996251</v>
      </c>
      <c r="C749" t="s">
        <v>6</v>
      </c>
    </row>
    <row r="750" spans="1:3" x14ac:dyDescent="0.25">
      <c r="A750">
        <v>745</v>
      </c>
      <c r="B750" t="str">
        <f>"00467660"</f>
        <v>00467660</v>
      </c>
      <c r="C750" t="s">
        <v>6</v>
      </c>
    </row>
    <row r="751" spans="1:3" x14ac:dyDescent="0.25">
      <c r="A751">
        <v>746</v>
      </c>
      <c r="B751" t="str">
        <f>"00851881"</f>
        <v>00851881</v>
      </c>
      <c r="C751" t="s">
        <v>6</v>
      </c>
    </row>
    <row r="752" spans="1:3" x14ac:dyDescent="0.25">
      <c r="A752">
        <v>747</v>
      </c>
      <c r="B752" t="str">
        <f>"00715763"</f>
        <v>00715763</v>
      </c>
      <c r="C752" t="s">
        <v>7</v>
      </c>
    </row>
    <row r="753" spans="1:3" x14ac:dyDescent="0.25">
      <c r="A753">
        <v>748</v>
      </c>
      <c r="B753" t="str">
        <f>"00879804"</f>
        <v>00879804</v>
      </c>
      <c r="C753" t="s">
        <v>6</v>
      </c>
    </row>
    <row r="754" spans="1:3" x14ac:dyDescent="0.25">
      <c r="A754">
        <v>749</v>
      </c>
      <c r="B754" t="str">
        <f>"00724892"</f>
        <v>00724892</v>
      </c>
      <c r="C754" t="s">
        <v>7</v>
      </c>
    </row>
    <row r="755" spans="1:3" x14ac:dyDescent="0.25">
      <c r="A755">
        <v>750</v>
      </c>
      <c r="B755" t="str">
        <f>"01071606"</f>
        <v>01071606</v>
      </c>
      <c r="C755" t="s">
        <v>7</v>
      </c>
    </row>
    <row r="756" spans="1:3" x14ac:dyDescent="0.25">
      <c r="A756">
        <v>751</v>
      </c>
      <c r="B756" t="str">
        <f>"01072004"</f>
        <v>01072004</v>
      </c>
      <c r="C756" t="s">
        <v>7</v>
      </c>
    </row>
    <row r="757" spans="1:3" x14ac:dyDescent="0.25">
      <c r="A757">
        <v>752</v>
      </c>
      <c r="B757" t="str">
        <f>"00875978"</f>
        <v>00875978</v>
      </c>
      <c r="C757" t="s">
        <v>6</v>
      </c>
    </row>
    <row r="758" spans="1:3" x14ac:dyDescent="0.25">
      <c r="A758">
        <v>753</v>
      </c>
      <c r="B758" t="str">
        <f>"01062009"</f>
        <v>01062009</v>
      </c>
      <c r="C758" t="s">
        <v>7</v>
      </c>
    </row>
    <row r="759" spans="1:3" x14ac:dyDescent="0.25">
      <c r="A759">
        <v>754</v>
      </c>
      <c r="B759" t="str">
        <f>"00957075"</f>
        <v>00957075</v>
      </c>
      <c r="C759" t="s">
        <v>7</v>
      </c>
    </row>
    <row r="760" spans="1:3" x14ac:dyDescent="0.25">
      <c r="A760">
        <v>755</v>
      </c>
      <c r="B760" t="str">
        <f>"00612266"</f>
        <v>00612266</v>
      </c>
      <c r="C760" t="s">
        <v>6</v>
      </c>
    </row>
    <row r="761" spans="1:3" x14ac:dyDescent="0.25">
      <c r="A761">
        <v>756</v>
      </c>
      <c r="B761" t="str">
        <f>"01071930"</f>
        <v>01071930</v>
      </c>
      <c r="C761" t="s">
        <v>7</v>
      </c>
    </row>
    <row r="762" spans="1:3" x14ac:dyDescent="0.25">
      <c r="A762">
        <v>757</v>
      </c>
      <c r="B762" t="str">
        <f>"01069438"</f>
        <v>01069438</v>
      </c>
      <c r="C762" t="s">
        <v>6</v>
      </c>
    </row>
    <row r="763" spans="1:3" x14ac:dyDescent="0.25">
      <c r="A763">
        <v>758</v>
      </c>
      <c r="B763" t="str">
        <f>"01070693"</f>
        <v>01070693</v>
      </c>
      <c r="C763" t="s">
        <v>8</v>
      </c>
    </row>
    <row r="764" spans="1:3" x14ac:dyDescent="0.25">
      <c r="A764">
        <v>759</v>
      </c>
      <c r="B764" t="str">
        <f>"01007112"</f>
        <v>01007112</v>
      </c>
      <c r="C764" t="s">
        <v>7</v>
      </c>
    </row>
    <row r="765" spans="1:3" x14ac:dyDescent="0.25">
      <c r="A765">
        <v>760</v>
      </c>
      <c r="B765" t="str">
        <f>"00920870"</f>
        <v>00920870</v>
      </c>
      <c r="C765" t="s">
        <v>6</v>
      </c>
    </row>
    <row r="766" spans="1:3" x14ac:dyDescent="0.25">
      <c r="A766">
        <v>761</v>
      </c>
      <c r="B766" t="str">
        <f>"01072885"</f>
        <v>01072885</v>
      </c>
      <c r="C766" t="s">
        <v>6</v>
      </c>
    </row>
    <row r="767" spans="1:3" x14ac:dyDescent="0.25">
      <c r="A767">
        <v>762</v>
      </c>
      <c r="B767" t="str">
        <f>"00939932"</f>
        <v>00939932</v>
      </c>
      <c r="C767" t="s">
        <v>7</v>
      </c>
    </row>
    <row r="768" spans="1:3" x14ac:dyDescent="0.25">
      <c r="A768">
        <v>763</v>
      </c>
      <c r="B768" t="str">
        <f>"01042657"</f>
        <v>01042657</v>
      </c>
      <c r="C768" t="s">
        <v>6</v>
      </c>
    </row>
    <row r="769" spans="1:3" x14ac:dyDescent="0.25">
      <c r="A769">
        <v>764</v>
      </c>
      <c r="B769" t="str">
        <f>"01021398"</f>
        <v>01021398</v>
      </c>
      <c r="C769" t="s">
        <v>6</v>
      </c>
    </row>
    <row r="770" spans="1:3" x14ac:dyDescent="0.25">
      <c r="A770">
        <v>765</v>
      </c>
      <c r="B770" t="str">
        <f>"00018489"</f>
        <v>00018489</v>
      </c>
      <c r="C770" t="s">
        <v>6</v>
      </c>
    </row>
    <row r="771" spans="1:3" x14ac:dyDescent="0.25">
      <c r="A771">
        <v>766</v>
      </c>
      <c r="B771" t="str">
        <f>"01069186"</f>
        <v>01069186</v>
      </c>
      <c r="C771" t="s">
        <v>6</v>
      </c>
    </row>
    <row r="772" spans="1:3" x14ac:dyDescent="0.25">
      <c r="A772">
        <v>767</v>
      </c>
      <c r="B772" t="str">
        <f>"00940598"</f>
        <v>00940598</v>
      </c>
      <c r="C772" t="s">
        <v>6</v>
      </c>
    </row>
    <row r="773" spans="1:3" x14ac:dyDescent="0.25">
      <c r="A773">
        <v>768</v>
      </c>
      <c r="B773" t="str">
        <f>"01072274"</f>
        <v>01072274</v>
      </c>
      <c r="C773" t="s">
        <v>6</v>
      </c>
    </row>
    <row r="774" spans="1:3" x14ac:dyDescent="0.25">
      <c r="A774">
        <v>769</v>
      </c>
      <c r="B774" t="str">
        <f>"00904674"</f>
        <v>00904674</v>
      </c>
      <c r="C774" t="s">
        <v>7</v>
      </c>
    </row>
    <row r="775" spans="1:3" x14ac:dyDescent="0.25">
      <c r="A775">
        <v>770</v>
      </c>
      <c r="B775" t="str">
        <f>"01032041"</f>
        <v>01032041</v>
      </c>
      <c r="C775" t="s">
        <v>7</v>
      </c>
    </row>
    <row r="776" spans="1:3" x14ac:dyDescent="0.25">
      <c r="A776">
        <v>771</v>
      </c>
      <c r="B776" t="str">
        <f>"00716775"</f>
        <v>00716775</v>
      </c>
      <c r="C776" t="s">
        <v>7</v>
      </c>
    </row>
    <row r="777" spans="1:3" x14ac:dyDescent="0.25">
      <c r="A777">
        <v>772</v>
      </c>
      <c r="B777" t="str">
        <f>"01073279"</f>
        <v>01073279</v>
      </c>
      <c r="C777" t="s">
        <v>6</v>
      </c>
    </row>
    <row r="778" spans="1:3" x14ac:dyDescent="0.25">
      <c r="A778">
        <v>773</v>
      </c>
      <c r="B778" t="str">
        <f>"01070867"</f>
        <v>01070867</v>
      </c>
      <c r="C778" t="s">
        <v>10</v>
      </c>
    </row>
    <row r="779" spans="1:3" x14ac:dyDescent="0.25">
      <c r="A779">
        <v>774</v>
      </c>
      <c r="B779" t="str">
        <f>"00814205"</f>
        <v>00814205</v>
      </c>
      <c r="C779" t="s">
        <v>6</v>
      </c>
    </row>
    <row r="780" spans="1:3" x14ac:dyDescent="0.25">
      <c r="A780">
        <v>775</v>
      </c>
      <c r="B780" t="str">
        <f>"00559088"</f>
        <v>00559088</v>
      </c>
      <c r="C780" t="s">
        <v>6</v>
      </c>
    </row>
    <row r="781" spans="1:3" x14ac:dyDescent="0.25">
      <c r="A781">
        <v>776</v>
      </c>
      <c r="B781" t="str">
        <f>"00829303"</f>
        <v>00829303</v>
      </c>
      <c r="C781" t="s">
        <v>6</v>
      </c>
    </row>
    <row r="782" spans="1:3" x14ac:dyDescent="0.25">
      <c r="A782">
        <v>777</v>
      </c>
      <c r="B782" t="str">
        <f>"00837955"</f>
        <v>00837955</v>
      </c>
      <c r="C782" t="s">
        <v>7</v>
      </c>
    </row>
    <row r="783" spans="1:3" x14ac:dyDescent="0.25">
      <c r="A783">
        <v>778</v>
      </c>
      <c r="B783" t="str">
        <f>"00920300"</f>
        <v>00920300</v>
      </c>
      <c r="C783" t="s">
        <v>7</v>
      </c>
    </row>
    <row r="784" spans="1:3" x14ac:dyDescent="0.25">
      <c r="A784">
        <v>779</v>
      </c>
      <c r="B784" t="str">
        <f>"00975963"</f>
        <v>00975963</v>
      </c>
      <c r="C784" t="str">
        <f>"002"</f>
        <v>002</v>
      </c>
    </row>
    <row r="785" spans="1:3" x14ac:dyDescent="0.25">
      <c r="A785">
        <v>780</v>
      </c>
      <c r="B785" t="str">
        <f>"00949743"</f>
        <v>00949743</v>
      </c>
      <c r="C785" t="s">
        <v>6</v>
      </c>
    </row>
    <row r="786" spans="1:3" x14ac:dyDescent="0.25">
      <c r="A786">
        <v>781</v>
      </c>
      <c r="B786" t="str">
        <f>"00972578"</f>
        <v>00972578</v>
      </c>
      <c r="C786" t="s">
        <v>6</v>
      </c>
    </row>
    <row r="787" spans="1:3" x14ac:dyDescent="0.25">
      <c r="A787">
        <v>782</v>
      </c>
      <c r="B787" t="str">
        <f>"01073210"</f>
        <v>01073210</v>
      </c>
      <c r="C787" t="s">
        <v>6</v>
      </c>
    </row>
    <row r="788" spans="1:3" x14ac:dyDescent="0.25">
      <c r="A788">
        <v>783</v>
      </c>
      <c r="B788" t="str">
        <f>"00778419"</f>
        <v>00778419</v>
      </c>
      <c r="C788" t="s">
        <v>6</v>
      </c>
    </row>
    <row r="789" spans="1:3" x14ac:dyDescent="0.25">
      <c r="A789">
        <v>784</v>
      </c>
      <c r="B789" t="str">
        <f>"01068940"</f>
        <v>01068940</v>
      </c>
      <c r="C789" t="s">
        <v>7</v>
      </c>
    </row>
    <row r="790" spans="1:3" x14ac:dyDescent="0.25">
      <c r="A790">
        <v>785</v>
      </c>
      <c r="B790" t="str">
        <f>"01069358"</f>
        <v>01069358</v>
      </c>
      <c r="C790" t="s">
        <v>6</v>
      </c>
    </row>
    <row r="791" spans="1:3" x14ac:dyDescent="0.25">
      <c r="A791">
        <v>786</v>
      </c>
      <c r="B791" t="str">
        <f>"01070925"</f>
        <v>01070925</v>
      </c>
      <c r="C791" t="s">
        <v>7</v>
      </c>
    </row>
    <row r="792" spans="1:3" x14ac:dyDescent="0.25">
      <c r="A792">
        <v>787</v>
      </c>
      <c r="B792" t="str">
        <f>"00552899"</f>
        <v>00552899</v>
      </c>
      <c r="C792" t="s">
        <v>7</v>
      </c>
    </row>
    <row r="793" spans="1:3" x14ac:dyDescent="0.25">
      <c r="A793">
        <v>788</v>
      </c>
      <c r="B793" t="str">
        <f>"01070771"</f>
        <v>01070771</v>
      </c>
      <c r="C793" t="s">
        <v>7</v>
      </c>
    </row>
    <row r="794" spans="1:3" x14ac:dyDescent="0.25">
      <c r="A794">
        <v>789</v>
      </c>
      <c r="B794" t="str">
        <f>"01073644"</f>
        <v>01073644</v>
      </c>
      <c r="C794" t="s">
        <v>6</v>
      </c>
    </row>
    <row r="795" spans="1:3" x14ac:dyDescent="0.25">
      <c r="A795">
        <v>790</v>
      </c>
      <c r="B795" t="str">
        <f>"00634891"</f>
        <v>00634891</v>
      </c>
      <c r="C795" t="s">
        <v>7</v>
      </c>
    </row>
    <row r="796" spans="1:3" x14ac:dyDescent="0.25">
      <c r="A796">
        <v>791</v>
      </c>
      <c r="B796" t="str">
        <f>"00780951"</f>
        <v>00780951</v>
      </c>
      <c r="C796" t="s">
        <v>6</v>
      </c>
    </row>
    <row r="797" spans="1:3" x14ac:dyDescent="0.25">
      <c r="A797">
        <v>792</v>
      </c>
      <c r="B797" t="str">
        <f>"01073670"</f>
        <v>01073670</v>
      </c>
      <c r="C797" t="s">
        <v>7</v>
      </c>
    </row>
    <row r="798" spans="1:3" x14ac:dyDescent="0.25">
      <c r="A798">
        <v>793</v>
      </c>
      <c r="B798" t="str">
        <f>"01070294"</f>
        <v>01070294</v>
      </c>
      <c r="C798" t="s">
        <v>7</v>
      </c>
    </row>
    <row r="799" spans="1:3" x14ac:dyDescent="0.25">
      <c r="A799">
        <v>794</v>
      </c>
      <c r="B799" t="str">
        <f>"00772474"</f>
        <v>00772474</v>
      </c>
      <c r="C799" t="s">
        <v>7</v>
      </c>
    </row>
    <row r="800" spans="1:3" x14ac:dyDescent="0.25">
      <c r="A800">
        <v>795</v>
      </c>
      <c r="B800" t="str">
        <f>"01071207"</f>
        <v>01071207</v>
      </c>
      <c r="C800" t="s">
        <v>7</v>
      </c>
    </row>
    <row r="801" spans="1:3" x14ac:dyDescent="0.25">
      <c r="A801">
        <v>796</v>
      </c>
      <c r="B801" t="str">
        <f>"00826168"</f>
        <v>00826168</v>
      </c>
      <c r="C801" t="s">
        <v>6</v>
      </c>
    </row>
    <row r="802" spans="1:3" x14ac:dyDescent="0.25">
      <c r="A802">
        <v>797</v>
      </c>
      <c r="B802" t="str">
        <f>"01073791"</f>
        <v>01073791</v>
      </c>
      <c r="C802" t="s">
        <v>7</v>
      </c>
    </row>
    <row r="803" spans="1:3" x14ac:dyDescent="0.25">
      <c r="A803">
        <v>798</v>
      </c>
      <c r="B803" t="str">
        <f>"01071331"</f>
        <v>01071331</v>
      </c>
      <c r="C803" t="s">
        <v>6</v>
      </c>
    </row>
    <row r="804" spans="1:3" x14ac:dyDescent="0.25">
      <c r="A804">
        <v>799</v>
      </c>
      <c r="B804" t="str">
        <f>"01069039"</f>
        <v>01069039</v>
      </c>
      <c r="C804" t="s">
        <v>7</v>
      </c>
    </row>
    <row r="805" spans="1:3" x14ac:dyDescent="0.25">
      <c r="A805">
        <v>800</v>
      </c>
      <c r="B805" t="str">
        <f>"00557558"</f>
        <v>00557558</v>
      </c>
      <c r="C805" t="s">
        <v>6</v>
      </c>
    </row>
    <row r="806" spans="1:3" x14ac:dyDescent="0.25">
      <c r="A806">
        <v>801</v>
      </c>
      <c r="B806" t="str">
        <f>"01071485"</f>
        <v>01071485</v>
      </c>
      <c r="C806" t="s">
        <v>7</v>
      </c>
    </row>
    <row r="807" spans="1:3" x14ac:dyDescent="0.25">
      <c r="A807">
        <v>802</v>
      </c>
      <c r="B807" t="str">
        <f>"00923964"</f>
        <v>00923964</v>
      </c>
      <c r="C807" t="s">
        <v>7</v>
      </c>
    </row>
    <row r="808" spans="1:3" x14ac:dyDescent="0.25">
      <c r="A808">
        <v>803</v>
      </c>
      <c r="B808" t="str">
        <f>"00989585"</f>
        <v>00989585</v>
      </c>
      <c r="C808" t="s">
        <v>6</v>
      </c>
    </row>
    <row r="809" spans="1:3" x14ac:dyDescent="0.25">
      <c r="A809">
        <v>804</v>
      </c>
      <c r="B809" t="str">
        <f>"00947233"</f>
        <v>00947233</v>
      </c>
      <c r="C809" t="s">
        <v>7</v>
      </c>
    </row>
    <row r="810" spans="1:3" x14ac:dyDescent="0.25">
      <c r="A810">
        <v>805</v>
      </c>
      <c r="B810" t="str">
        <f>"01067434"</f>
        <v>01067434</v>
      </c>
      <c r="C810" t="s">
        <v>6</v>
      </c>
    </row>
    <row r="811" spans="1:3" x14ac:dyDescent="0.25">
      <c r="A811">
        <v>806</v>
      </c>
      <c r="B811" t="str">
        <f>"01070161"</f>
        <v>01070161</v>
      </c>
      <c r="C811" t="s">
        <v>6</v>
      </c>
    </row>
    <row r="812" spans="1:3" x14ac:dyDescent="0.25">
      <c r="A812">
        <v>807</v>
      </c>
      <c r="B812" t="str">
        <f>"01072491"</f>
        <v>01072491</v>
      </c>
      <c r="C812" t="s">
        <v>7</v>
      </c>
    </row>
    <row r="813" spans="1:3" x14ac:dyDescent="0.25">
      <c r="A813">
        <v>808</v>
      </c>
      <c r="B813" t="str">
        <f>"01072224"</f>
        <v>01072224</v>
      </c>
      <c r="C813" t="s">
        <v>7</v>
      </c>
    </row>
    <row r="814" spans="1:3" x14ac:dyDescent="0.25">
      <c r="A814">
        <v>809</v>
      </c>
      <c r="B814" t="str">
        <f>"01063114"</f>
        <v>01063114</v>
      </c>
      <c r="C814" t="s">
        <v>7</v>
      </c>
    </row>
    <row r="815" spans="1:3" x14ac:dyDescent="0.25">
      <c r="A815">
        <v>810</v>
      </c>
      <c r="B815" t="str">
        <f>"01071048"</f>
        <v>01071048</v>
      </c>
      <c r="C815" t="s">
        <v>7</v>
      </c>
    </row>
    <row r="816" spans="1:3" x14ac:dyDescent="0.25">
      <c r="A816">
        <v>811</v>
      </c>
      <c r="B816" t="str">
        <f>"01071226"</f>
        <v>01071226</v>
      </c>
      <c r="C816" t="s">
        <v>7</v>
      </c>
    </row>
    <row r="817" spans="1:3" x14ac:dyDescent="0.25">
      <c r="A817">
        <v>812</v>
      </c>
      <c r="B817" t="str">
        <f>"01071465"</f>
        <v>01071465</v>
      </c>
      <c r="C817" t="s">
        <v>6</v>
      </c>
    </row>
    <row r="818" spans="1:3" x14ac:dyDescent="0.25">
      <c r="A818">
        <v>813</v>
      </c>
      <c r="B818" t="str">
        <f>"01064397"</f>
        <v>01064397</v>
      </c>
      <c r="C818" t="s">
        <v>6</v>
      </c>
    </row>
    <row r="819" spans="1:3" x14ac:dyDescent="0.25">
      <c r="A819">
        <v>814</v>
      </c>
      <c r="B819" t="str">
        <f>"00887717"</f>
        <v>00887717</v>
      </c>
      <c r="C819" t="s">
        <v>6</v>
      </c>
    </row>
    <row r="820" spans="1:3" x14ac:dyDescent="0.25">
      <c r="A820">
        <v>815</v>
      </c>
      <c r="B820" t="str">
        <f>"01072180"</f>
        <v>01072180</v>
      </c>
      <c r="C820" t="s">
        <v>6</v>
      </c>
    </row>
    <row r="821" spans="1:3" x14ac:dyDescent="0.25">
      <c r="A821">
        <v>816</v>
      </c>
      <c r="B821" t="str">
        <f>"01070791"</f>
        <v>01070791</v>
      </c>
      <c r="C821" t="s">
        <v>6</v>
      </c>
    </row>
    <row r="822" spans="1:3" x14ac:dyDescent="0.25">
      <c r="A822">
        <v>817</v>
      </c>
      <c r="B822" t="str">
        <f>"01073345"</f>
        <v>01073345</v>
      </c>
      <c r="C822" t="s">
        <v>7</v>
      </c>
    </row>
    <row r="823" spans="1:3" x14ac:dyDescent="0.25">
      <c r="A823">
        <v>818</v>
      </c>
      <c r="B823" t="str">
        <f>"01065532"</f>
        <v>01065532</v>
      </c>
      <c r="C823" t="s">
        <v>7</v>
      </c>
    </row>
    <row r="824" spans="1:3" x14ac:dyDescent="0.25">
      <c r="A824">
        <v>819</v>
      </c>
      <c r="B824" t="str">
        <f>"01072857"</f>
        <v>01072857</v>
      </c>
      <c r="C824" t="s">
        <v>7</v>
      </c>
    </row>
    <row r="825" spans="1:3" x14ac:dyDescent="0.25">
      <c r="A825">
        <v>820</v>
      </c>
      <c r="B825" t="str">
        <f>"01069582"</f>
        <v>01069582</v>
      </c>
      <c r="C825" t="s">
        <v>6</v>
      </c>
    </row>
    <row r="826" spans="1:3" x14ac:dyDescent="0.25">
      <c r="A826">
        <v>821</v>
      </c>
      <c r="B826" t="str">
        <f>"01003005"</f>
        <v>01003005</v>
      </c>
      <c r="C826" t="s">
        <v>6</v>
      </c>
    </row>
    <row r="827" spans="1:3" x14ac:dyDescent="0.25">
      <c r="A827">
        <v>822</v>
      </c>
      <c r="B827" t="str">
        <f>"00940999"</f>
        <v>00940999</v>
      </c>
      <c r="C827" t="s">
        <v>7</v>
      </c>
    </row>
    <row r="828" spans="1:3" x14ac:dyDescent="0.25">
      <c r="A828">
        <v>823</v>
      </c>
      <c r="B828" t="str">
        <f>"01060244"</f>
        <v>01060244</v>
      </c>
      <c r="C828" t="s">
        <v>7</v>
      </c>
    </row>
    <row r="829" spans="1:3" x14ac:dyDescent="0.25">
      <c r="A829">
        <v>824</v>
      </c>
      <c r="B829" t="str">
        <f>"00560003"</f>
        <v>00560003</v>
      </c>
      <c r="C829" t="s">
        <v>6</v>
      </c>
    </row>
    <row r="830" spans="1:3" x14ac:dyDescent="0.25">
      <c r="A830">
        <v>825</v>
      </c>
      <c r="B830" t="str">
        <f>"00827869"</f>
        <v>00827869</v>
      </c>
      <c r="C830" t="s">
        <v>7</v>
      </c>
    </row>
    <row r="831" spans="1:3" x14ac:dyDescent="0.25">
      <c r="A831">
        <v>826</v>
      </c>
      <c r="B831" t="str">
        <f>"00485625"</f>
        <v>00485625</v>
      </c>
      <c r="C831" t="s">
        <v>6</v>
      </c>
    </row>
    <row r="832" spans="1:3" x14ac:dyDescent="0.25">
      <c r="A832">
        <v>827</v>
      </c>
      <c r="B832" t="str">
        <f>"01062603"</f>
        <v>01062603</v>
      </c>
      <c r="C832" t="s">
        <v>6</v>
      </c>
    </row>
    <row r="833" spans="1:3" x14ac:dyDescent="0.25">
      <c r="A833">
        <v>828</v>
      </c>
      <c r="B833" t="str">
        <f>"01072395"</f>
        <v>01072395</v>
      </c>
      <c r="C833" t="s">
        <v>6</v>
      </c>
    </row>
    <row r="834" spans="1:3" x14ac:dyDescent="0.25">
      <c r="A834">
        <v>829</v>
      </c>
      <c r="B834" t="str">
        <f>"01069315"</f>
        <v>01069315</v>
      </c>
      <c r="C834" t="s">
        <v>7</v>
      </c>
    </row>
    <row r="835" spans="1:3" x14ac:dyDescent="0.25">
      <c r="A835">
        <v>830</v>
      </c>
      <c r="B835" t="str">
        <f>"00919604"</f>
        <v>00919604</v>
      </c>
      <c r="C835" t="s">
        <v>6</v>
      </c>
    </row>
    <row r="836" spans="1:3" x14ac:dyDescent="0.25">
      <c r="A836">
        <v>831</v>
      </c>
      <c r="B836" t="str">
        <f>"01073617"</f>
        <v>01073617</v>
      </c>
      <c r="C836" t="s">
        <v>6</v>
      </c>
    </row>
    <row r="837" spans="1:3" x14ac:dyDescent="0.25">
      <c r="A837">
        <v>832</v>
      </c>
      <c r="B837" t="str">
        <f>"01020142"</f>
        <v>01020142</v>
      </c>
      <c r="C837" t="s">
        <v>7</v>
      </c>
    </row>
    <row r="838" spans="1:3" x14ac:dyDescent="0.25">
      <c r="A838">
        <v>833</v>
      </c>
      <c r="B838" t="str">
        <f>"00892508"</f>
        <v>00892508</v>
      </c>
      <c r="C838" t="s">
        <v>8</v>
      </c>
    </row>
    <row r="839" spans="1:3" x14ac:dyDescent="0.25">
      <c r="A839">
        <v>834</v>
      </c>
      <c r="B839" t="str">
        <f>"01070601"</f>
        <v>01070601</v>
      </c>
      <c r="C839" t="s">
        <v>7</v>
      </c>
    </row>
    <row r="840" spans="1:3" x14ac:dyDescent="0.25">
      <c r="A840">
        <v>835</v>
      </c>
      <c r="B840" t="str">
        <f>"00800712"</f>
        <v>00800712</v>
      </c>
      <c r="C840" t="s">
        <v>7</v>
      </c>
    </row>
    <row r="841" spans="1:3" x14ac:dyDescent="0.25">
      <c r="A841">
        <v>836</v>
      </c>
      <c r="B841" t="str">
        <f>"01072734"</f>
        <v>01072734</v>
      </c>
      <c r="C841" t="s">
        <v>6</v>
      </c>
    </row>
    <row r="842" spans="1:3" x14ac:dyDescent="0.25">
      <c r="A842">
        <v>837</v>
      </c>
      <c r="B842" t="str">
        <f>"01070009"</f>
        <v>01070009</v>
      </c>
      <c r="C842" t="str">
        <f>"002"</f>
        <v>002</v>
      </c>
    </row>
    <row r="843" spans="1:3" x14ac:dyDescent="0.25">
      <c r="A843">
        <v>838</v>
      </c>
      <c r="B843" t="str">
        <f>"01073563"</f>
        <v>01073563</v>
      </c>
      <c r="C843" t="s">
        <v>6</v>
      </c>
    </row>
    <row r="844" spans="1:3" x14ac:dyDescent="0.25">
      <c r="A844">
        <v>839</v>
      </c>
      <c r="B844" t="str">
        <f>"01020351"</f>
        <v>01020351</v>
      </c>
      <c r="C844" t="s">
        <v>6</v>
      </c>
    </row>
    <row r="845" spans="1:3" x14ac:dyDescent="0.25">
      <c r="A845">
        <v>840</v>
      </c>
      <c r="B845" t="str">
        <f>"01072950"</f>
        <v>01072950</v>
      </c>
      <c r="C845" t="s">
        <v>6</v>
      </c>
    </row>
    <row r="846" spans="1:3" x14ac:dyDescent="0.25">
      <c r="A846">
        <v>841</v>
      </c>
      <c r="B846" t="str">
        <f>"01073448"</f>
        <v>01073448</v>
      </c>
      <c r="C846" t="s">
        <v>7</v>
      </c>
    </row>
    <row r="847" spans="1:3" x14ac:dyDescent="0.25">
      <c r="A847">
        <v>842</v>
      </c>
      <c r="B847" t="str">
        <f>"00583620"</f>
        <v>00583620</v>
      </c>
      <c r="C847" t="s">
        <v>7</v>
      </c>
    </row>
    <row r="848" spans="1:3" x14ac:dyDescent="0.25">
      <c r="A848">
        <v>843</v>
      </c>
      <c r="B848" t="str">
        <f>"01071754"</f>
        <v>01071754</v>
      </c>
      <c r="C848" t="s">
        <v>7</v>
      </c>
    </row>
    <row r="849" spans="1:3" x14ac:dyDescent="0.25">
      <c r="A849">
        <v>844</v>
      </c>
      <c r="B849" t="str">
        <f>"01067212"</f>
        <v>01067212</v>
      </c>
      <c r="C849" t="s">
        <v>7</v>
      </c>
    </row>
    <row r="850" spans="1:3" x14ac:dyDescent="0.25">
      <c r="A850">
        <v>845</v>
      </c>
      <c r="B850" t="str">
        <f>"01069289"</f>
        <v>01069289</v>
      </c>
      <c r="C850" t="s">
        <v>7</v>
      </c>
    </row>
    <row r="851" spans="1:3" x14ac:dyDescent="0.25">
      <c r="A851">
        <v>846</v>
      </c>
      <c r="B851" t="str">
        <f>"00911852"</f>
        <v>00911852</v>
      </c>
      <c r="C851" t="s">
        <v>6</v>
      </c>
    </row>
    <row r="852" spans="1:3" x14ac:dyDescent="0.25">
      <c r="A852">
        <v>847</v>
      </c>
      <c r="B852" t="str">
        <f>"00885743"</f>
        <v>00885743</v>
      </c>
      <c r="C852" t="s">
        <v>6</v>
      </c>
    </row>
    <row r="853" spans="1:3" x14ac:dyDescent="0.25">
      <c r="A853">
        <v>848</v>
      </c>
      <c r="B853" t="str">
        <f>"01073842"</f>
        <v>01073842</v>
      </c>
      <c r="C853" t="s">
        <v>7</v>
      </c>
    </row>
    <row r="854" spans="1:3" x14ac:dyDescent="0.25">
      <c r="A854">
        <v>849</v>
      </c>
      <c r="B854" t="str">
        <f>"00884455"</f>
        <v>00884455</v>
      </c>
      <c r="C854" t="s">
        <v>6</v>
      </c>
    </row>
    <row r="855" spans="1:3" x14ac:dyDescent="0.25">
      <c r="A855">
        <v>850</v>
      </c>
      <c r="B855" t="str">
        <f>"00878063"</f>
        <v>00878063</v>
      </c>
      <c r="C855" t="s">
        <v>7</v>
      </c>
    </row>
    <row r="856" spans="1:3" x14ac:dyDescent="0.25">
      <c r="A856">
        <v>851</v>
      </c>
      <c r="B856" t="str">
        <f>"01069852"</f>
        <v>01069852</v>
      </c>
      <c r="C856" t="s">
        <v>7</v>
      </c>
    </row>
    <row r="857" spans="1:3" x14ac:dyDescent="0.25">
      <c r="A857">
        <v>852</v>
      </c>
      <c r="B857" t="str">
        <f>"01068849"</f>
        <v>01068849</v>
      </c>
      <c r="C857" t="s">
        <v>6</v>
      </c>
    </row>
    <row r="858" spans="1:3" x14ac:dyDescent="0.25">
      <c r="A858">
        <v>853</v>
      </c>
      <c r="B858" t="str">
        <f>"01070957"</f>
        <v>01070957</v>
      </c>
      <c r="C858" t="s">
        <v>7</v>
      </c>
    </row>
    <row r="859" spans="1:3" x14ac:dyDescent="0.25">
      <c r="A859">
        <v>854</v>
      </c>
      <c r="B859" t="str">
        <f>"01072961"</f>
        <v>01072961</v>
      </c>
      <c r="C859" t="s">
        <v>7</v>
      </c>
    </row>
    <row r="860" spans="1:3" x14ac:dyDescent="0.25">
      <c r="A860">
        <v>855</v>
      </c>
      <c r="B860" t="str">
        <f>"01059483"</f>
        <v>01059483</v>
      </c>
      <c r="C860" t="s">
        <v>6</v>
      </c>
    </row>
    <row r="861" spans="1:3" x14ac:dyDescent="0.25">
      <c r="A861">
        <v>856</v>
      </c>
      <c r="B861" t="str">
        <f>"01067896"</f>
        <v>01067896</v>
      </c>
      <c r="C861" t="s">
        <v>6</v>
      </c>
    </row>
    <row r="862" spans="1:3" x14ac:dyDescent="0.25">
      <c r="A862">
        <v>857</v>
      </c>
      <c r="B862" t="str">
        <f>"01071936"</f>
        <v>01071936</v>
      </c>
      <c r="C862" t="s">
        <v>6</v>
      </c>
    </row>
    <row r="863" spans="1:3" x14ac:dyDescent="0.25">
      <c r="A863">
        <v>858</v>
      </c>
      <c r="B863" t="str">
        <f>"01066858"</f>
        <v>01066858</v>
      </c>
      <c r="C863" t="s">
        <v>6</v>
      </c>
    </row>
    <row r="864" spans="1:3" x14ac:dyDescent="0.25">
      <c r="A864">
        <v>859</v>
      </c>
      <c r="B864" t="str">
        <f>"01073636"</f>
        <v>01073636</v>
      </c>
      <c r="C864" t="s">
        <v>6</v>
      </c>
    </row>
    <row r="865" spans="1:3" x14ac:dyDescent="0.25">
      <c r="A865">
        <v>860</v>
      </c>
      <c r="B865" t="str">
        <f>"01073474"</f>
        <v>01073474</v>
      </c>
      <c r="C865" t="s">
        <v>6</v>
      </c>
    </row>
    <row r="866" spans="1:3" x14ac:dyDescent="0.25">
      <c r="A866">
        <v>861</v>
      </c>
      <c r="B866" t="str">
        <f>"01070270"</f>
        <v>01070270</v>
      </c>
      <c r="C866" t="s">
        <v>7</v>
      </c>
    </row>
    <row r="867" spans="1:3" x14ac:dyDescent="0.25">
      <c r="A867">
        <v>862</v>
      </c>
      <c r="B867" t="str">
        <f>"01072322"</f>
        <v>01072322</v>
      </c>
      <c r="C867" t="s">
        <v>7</v>
      </c>
    </row>
    <row r="868" spans="1:3" x14ac:dyDescent="0.25">
      <c r="A868">
        <v>863</v>
      </c>
      <c r="B868" t="str">
        <f>"01072490"</f>
        <v>01072490</v>
      </c>
      <c r="C868" t="s">
        <v>7</v>
      </c>
    </row>
    <row r="869" spans="1:3" x14ac:dyDescent="0.25">
      <c r="A869">
        <v>864</v>
      </c>
      <c r="B869" t="str">
        <f>"01071300"</f>
        <v>01071300</v>
      </c>
      <c r="C869" t="s">
        <v>7</v>
      </c>
    </row>
    <row r="870" spans="1:3" x14ac:dyDescent="0.25">
      <c r="A870">
        <v>865</v>
      </c>
      <c r="B870" t="str">
        <f>"01069275"</f>
        <v>01069275</v>
      </c>
      <c r="C870" t="s">
        <v>6</v>
      </c>
    </row>
    <row r="871" spans="1:3" x14ac:dyDescent="0.25">
      <c r="A871">
        <v>866</v>
      </c>
      <c r="B871" t="str">
        <f>"01025746"</f>
        <v>01025746</v>
      </c>
      <c r="C871" t="s">
        <v>6</v>
      </c>
    </row>
    <row r="872" spans="1:3" x14ac:dyDescent="0.25">
      <c r="A872">
        <v>867</v>
      </c>
      <c r="B872" t="str">
        <f>"01070157"</f>
        <v>01070157</v>
      </c>
      <c r="C872" t="s">
        <v>7</v>
      </c>
    </row>
    <row r="873" spans="1:3" x14ac:dyDescent="0.25">
      <c r="A873">
        <v>868</v>
      </c>
      <c r="B873" t="str">
        <f>"01020985"</f>
        <v>01020985</v>
      </c>
      <c r="C873" t="s">
        <v>7</v>
      </c>
    </row>
    <row r="874" spans="1:3" x14ac:dyDescent="0.25">
      <c r="A874">
        <v>869</v>
      </c>
      <c r="B874" t="str">
        <f>"01070164"</f>
        <v>01070164</v>
      </c>
      <c r="C874" t="s">
        <v>7</v>
      </c>
    </row>
    <row r="875" spans="1:3" x14ac:dyDescent="0.25">
      <c r="A875">
        <v>870</v>
      </c>
      <c r="B875" t="str">
        <f>"01064019"</f>
        <v>01064019</v>
      </c>
      <c r="C875" t="s">
        <v>6</v>
      </c>
    </row>
    <row r="876" spans="1:3" x14ac:dyDescent="0.25">
      <c r="A876">
        <v>871</v>
      </c>
      <c r="B876" t="str">
        <f>"01073107"</f>
        <v>01073107</v>
      </c>
      <c r="C876" t="s">
        <v>6</v>
      </c>
    </row>
    <row r="877" spans="1:3" x14ac:dyDescent="0.25">
      <c r="A877">
        <v>872</v>
      </c>
      <c r="B877" t="str">
        <f>"01073317"</f>
        <v>01073317</v>
      </c>
      <c r="C877" t="s">
        <v>6</v>
      </c>
    </row>
    <row r="878" spans="1:3" x14ac:dyDescent="0.25">
      <c r="A878">
        <v>873</v>
      </c>
      <c r="B878" t="str">
        <f>"01063077"</f>
        <v>01063077</v>
      </c>
      <c r="C878" t="s">
        <v>7</v>
      </c>
    </row>
    <row r="879" spans="1:3" x14ac:dyDescent="0.25">
      <c r="A879">
        <v>874</v>
      </c>
      <c r="B879" t="str">
        <f>"00867840"</f>
        <v>00867840</v>
      </c>
      <c r="C879" t="s">
        <v>6</v>
      </c>
    </row>
    <row r="880" spans="1:3" x14ac:dyDescent="0.25">
      <c r="A880">
        <v>875</v>
      </c>
      <c r="B880" t="str">
        <f>"00836591"</f>
        <v>00836591</v>
      </c>
      <c r="C880" t="s">
        <v>6</v>
      </c>
    </row>
    <row r="881" spans="1:3" x14ac:dyDescent="0.25">
      <c r="A881">
        <v>876</v>
      </c>
      <c r="B881" t="str">
        <f>"01073051"</f>
        <v>01073051</v>
      </c>
      <c r="C881" t="s">
        <v>6</v>
      </c>
    </row>
    <row r="882" spans="1:3" x14ac:dyDescent="0.25">
      <c r="A882">
        <v>877</v>
      </c>
      <c r="B882" t="str">
        <f>"00909009"</f>
        <v>00909009</v>
      </c>
      <c r="C882" t="s">
        <v>7</v>
      </c>
    </row>
    <row r="883" spans="1:3" x14ac:dyDescent="0.25">
      <c r="A883">
        <v>878</v>
      </c>
      <c r="B883" t="str">
        <f>"00836082"</f>
        <v>00836082</v>
      </c>
      <c r="C883" t="s">
        <v>7</v>
      </c>
    </row>
    <row r="884" spans="1:3" x14ac:dyDescent="0.25">
      <c r="A884">
        <v>879</v>
      </c>
      <c r="B884" t="str">
        <f>"01069838"</f>
        <v>01069838</v>
      </c>
      <c r="C884" t="s">
        <v>7</v>
      </c>
    </row>
    <row r="885" spans="1:3" x14ac:dyDescent="0.25">
      <c r="A885">
        <v>880</v>
      </c>
      <c r="B885" t="str">
        <f>"01068185"</f>
        <v>01068185</v>
      </c>
      <c r="C885" t="s">
        <v>7</v>
      </c>
    </row>
    <row r="886" spans="1:3" x14ac:dyDescent="0.25">
      <c r="A886">
        <v>881</v>
      </c>
      <c r="B886" t="str">
        <f>"00944703"</f>
        <v>00944703</v>
      </c>
      <c r="C886" t="s">
        <v>6</v>
      </c>
    </row>
    <row r="887" spans="1:3" x14ac:dyDescent="0.25">
      <c r="A887">
        <v>882</v>
      </c>
      <c r="B887" t="str">
        <f>"01069727"</f>
        <v>01069727</v>
      </c>
      <c r="C887" t="s">
        <v>7</v>
      </c>
    </row>
    <row r="888" spans="1:3" x14ac:dyDescent="0.25">
      <c r="A888">
        <v>883</v>
      </c>
      <c r="B888" t="str">
        <f>"00914562"</f>
        <v>00914562</v>
      </c>
      <c r="C888" t="s">
        <v>7</v>
      </c>
    </row>
    <row r="889" spans="1:3" x14ac:dyDescent="0.25">
      <c r="A889">
        <v>884</v>
      </c>
      <c r="B889" t="str">
        <f>"01068858"</f>
        <v>01068858</v>
      </c>
      <c r="C889" t="s">
        <v>10</v>
      </c>
    </row>
    <row r="890" spans="1:3" x14ac:dyDescent="0.25">
      <c r="A890">
        <v>885</v>
      </c>
      <c r="B890" t="str">
        <f>"01073333"</f>
        <v>01073333</v>
      </c>
      <c r="C890" t="s">
        <v>6</v>
      </c>
    </row>
    <row r="891" spans="1:3" x14ac:dyDescent="0.25">
      <c r="A891">
        <v>886</v>
      </c>
      <c r="B891" t="str">
        <f>"01068354"</f>
        <v>01068354</v>
      </c>
      <c r="C891" t="s">
        <v>6</v>
      </c>
    </row>
    <row r="892" spans="1:3" x14ac:dyDescent="0.25">
      <c r="A892">
        <v>887</v>
      </c>
      <c r="B892" t="str">
        <f>"01073412"</f>
        <v>01073412</v>
      </c>
      <c r="C892" t="s">
        <v>6</v>
      </c>
    </row>
    <row r="893" spans="1:3" x14ac:dyDescent="0.25">
      <c r="A893">
        <v>888</v>
      </c>
      <c r="B893" t="str">
        <f>"00554769"</f>
        <v>00554769</v>
      </c>
      <c r="C893" t="s">
        <v>6</v>
      </c>
    </row>
    <row r="894" spans="1:3" x14ac:dyDescent="0.25">
      <c r="A894">
        <v>889</v>
      </c>
      <c r="B894" t="str">
        <f>"01072509"</f>
        <v>01072509</v>
      </c>
      <c r="C894" t="s">
        <v>7</v>
      </c>
    </row>
    <row r="895" spans="1:3" x14ac:dyDescent="0.25">
      <c r="A895">
        <v>890</v>
      </c>
      <c r="B895" t="str">
        <f>"00936405"</f>
        <v>00936405</v>
      </c>
      <c r="C895" t="s">
        <v>6</v>
      </c>
    </row>
    <row r="896" spans="1:3" x14ac:dyDescent="0.25">
      <c r="A896">
        <v>891</v>
      </c>
      <c r="B896" t="str">
        <f>"00865769"</f>
        <v>00865769</v>
      </c>
      <c r="C896" t="s">
        <v>6</v>
      </c>
    </row>
    <row r="897" spans="1:3" x14ac:dyDescent="0.25">
      <c r="A897">
        <v>892</v>
      </c>
      <c r="B897" t="str">
        <f>"00778566"</f>
        <v>00778566</v>
      </c>
      <c r="C897" t="s">
        <v>6</v>
      </c>
    </row>
    <row r="898" spans="1:3" x14ac:dyDescent="0.25">
      <c r="A898">
        <v>893</v>
      </c>
      <c r="B898" t="str">
        <f>"00776829"</f>
        <v>00776829</v>
      </c>
      <c r="C898" t="s">
        <v>7</v>
      </c>
    </row>
    <row r="899" spans="1:3" x14ac:dyDescent="0.25">
      <c r="A899">
        <v>894</v>
      </c>
      <c r="B899" t="str">
        <f>"01070228"</f>
        <v>01070228</v>
      </c>
      <c r="C899" t="s">
        <v>7</v>
      </c>
    </row>
    <row r="900" spans="1:3" x14ac:dyDescent="0.25">
      <c r="A900">
        <v>895</v>
      </c>
      <c r="B900" t="str">
        <f>"01067697"</f>
        <v>01067697</v>
      </c>
      <c r="C900" t="s">
        <v>7</v>
      </c>
    </row>
    <row r="901" spans="1:3" x14ac:dyDescent="0.25">
      <c r="A901">
        <v>896</v>
      </c>
      <c r="B901" t="str">
        <f>"01070296"</f>
        <v>01070296</v>
      </c>
      <c r="C901" t="s">
        <v>7</v>
      </c>
    </row>
    <row r="902" spans="1:3" x14ac:dyDescent="0.25">
      <c r="A902">
        <v>897</v>
      </c>
      <c r="B902" t="str">
        <f>"00764358"</f>
        <v>00764358</v>
      </c>
      <c r="C902" t="s">
        <v>7</v>
      </c>
    </row>
    <row r="903" spans="1:3" x14ac:dyDescent="0.25">
      <c r="A903">
        <v>898</v>
      </c>
      <c r="B903" t="str">
        <f>"01069008"</f>
        <v>01069008</v>
      </c>
      <c r="C903" t="s">
        <v>7</v>
      </c>
    </row>
    <row r="904" spans="1:3" x14ac:dyDescent="0.25">
      <c r="A904">
        <v>899</v>
      </c>
      <c r="B904" t="str">
        <f>"00835594"</f>
        <v>00835594</v>
      </c>
      <c r="C904" t="s">
        <v>7</v>
      </c>
    </row>
    <row r="905" spans="1:3" x14ac:dyDescent="0.25">
      <c r="A905">
        <v>900</v>
      </c>
      <c r="B905" t="str">
        <f>"01072318"</f>
        <v>01072318</v>
      </c>
      <c r="C905" t="s">
        <v>7</v>
      </c>
    </row>
    <row r="906" spans="1:3" x14ac:dyDescent="0.25">
      <c r="A906">
        <v>901</v>
      </c>
      <c r="B906" t="str">
        <f>"01074268"</f>
        <v>01074268</v>
      </c>
      <c r="C906" t="s">
        <v>7</v>
      </c>
    </row>
    <row r="907" spans="1:3" x14ac:dyDescent="0.25">
      <c r="A907">
        <v>902</v>
      </c>
      <c r="B907" t="str">
        <f>"01070966"</f>
        <v>01070966</v>
      </c>
      <c r="C907" t="s">
        <v>7</v>
      </c>
    </row>
    <row r="908" spans="1:3" x14ac:dyDescent="0.25">
      <c r="A908">
        <v>903</v>
      </c>
      <c r="B908" t="str">
        <f>"01069121"</f>
        <v>01069121</v>
      </c>
      <c r="C908" t="s">
        <v>7</v>
      </c>
    </row>
    <row r="909" spans="1:3" x14ac:dyDescent="0.25">
      <c r="A909">
        <v>904</v>
      </c>
      <c r="B909" t="str">
        <f>"00914060"</f>
        <v>00914060</v>
      </c>
      <c r="C909" t="s">
        <v>7</v>
      </c>
    </row>
    <row r="910" spans="1:3" x14ac:dyDescent="0.25">
      <c r="A910">
        <v>905</v>
      </c>
      <c r="B910" t="str">
        <f>"01061159"</f>
        <v>01061159</v>
      </c>
      <c r="C910" t="s">
        <v>7</v>
      </c>
    </row>
    <row r="911" spans="1:3" x14ac:dyDescent="0.25">
      <c r="A911">
        <v>906</v>
      </c>
      <c r="B911" t="str">
        <f>"01073582"</f>
        <v>01073582</v>
      </c>
      <c r="C911" t="s">
        <v>6</v>
      </c>
    </row>
    <row r="912" spans="1:3" x14ac:dyDescent="0.25">
      <c r="A912">
        <v>907</v>
      </c>
      <c r="B912" t="str">
        <f>"01072291"</f>
        <v>01072291</v>
      </c>
      <c r="C912" t="s">
        <v>7</v>
      </c>
    </row>
    <row r="913" spans="1:3" x14ac:dyDescent="0.25">
      <c r="A913">
        <v>908</v>
      </c>
      <c r="B913" t="str">
        <f>"00966204"</f>
        <v>00966204</v>
      </c>
      <c r="C913" t="s">
        <v>6</v>
      </c>
    </row>
    <row r="914" spans="1:3" x14ac:dyDescent="0.25">
      <c r="A914">
        <v>909</v>
      </c>
      <c r="B914" t="str">
        <f>"01051009"</f>
        <v>01051009</v>
      </c>
      <c r="C914" t="s">
        <v>6</v>
      </c>
    </row>
    <row r="915" spans="1:3" x14ac:dyDescent="0.25">
      <c r="A915">
        <v>910</v>
      </c>
      <c r="B915" t="str">
        <f>"00486609"</f>
        <v>00486609</v>
      </c>
      <c r="C915" t="s">
        <v>7</v>
      </c>
    </row>
    <row r="916" spans="1:3" x14ac:dyDescent="0.25">
      <c r="A916">
        <v>911</v>
      </c>
      <c r="B916" t="str">
        <f>"01073153"</f>
        <v>01073153</v>
      </c>
      <c r="C916" t="s">
        <v>6</v>
      </c>
    </row>
    <row r="917" spans="1:3" x14ac:dyDescent="0.25">
      <c r="A917">
        <v>912</v>
      </c>
      <c r="B917" t="str">
        <f>"01070698"</f>
        <v>01070698</v>
      </c>
      <c r="C917" t="s">
        <v>7</v>
      </c>
    </row>
    <row r="918" spans="1:3" x14ac:dyDescent="0.25">
      <c r="A918">
        <v>913</v>
      </c>
      <c r="B918" t="str">
        <f>"00899392"</f>
        <v>00899392</v>
      </c>
      <c r="C918" t="s">
        <v>6</v>
      </c>
    </row>
    <row r="919" spans="1:3" x14ac:dyDescent="0.25">
      <c r="A919">
        <v>914</v>
      </c>
      <c r="B919" t="str">
        <f>"01069873"</f>
        <v>01069873</v>
      </c>
      <c r="C919" t="s">
        <v>7</v>
      </c>
    </row>
    <row r="920" spans="1:3" x14ac:dyDescent="0.25">
      <c r="A920">
        <v>915</v>
      </c>
      <c r="B920" t="str">
        <f>"01071574"</f>
        <v>01071574</v>
      </c>
      <c r="C920" t="s">
        <v>7</v>
      </c>
    </row>
    <row r="921" spans="1:3" x14ac:dyDescent="0.25">
      <c r="A921">
        <v>916</v>
      </c>
      <c r="B921" t="str">
        <f>"01073555"</f>
        <v>01073555</v>
      </c>
      <c r="C921" t="s">
        <v>6</v>
      </c>
    </row>
    <row r="922" spans="1:3" x14ac:dyDescent="0.25">
      <c r="A922">
        <v>917</v>
      </c>
      <c r="B922" t="str">
        <f>"00808068"</f>
        <v>00808068</v>
      </c>
      <c r="C922" t="s">
        <v>6</v>
      </c>
    </row>
    <row r="923" spans="1:3" x14ac:dyDescent="0.25">
      <c r="A923">
        <v>918</v>
      </c>
      <c r="B923" t="str">
        <f>"01071692"</f>
        <v>01071692</v>
      </c>
      <c r="C923" t="s">
        <v>7</v>
      </c>
    </row>
    <row r="924" spans="1:3" x14ac:dyDescent="0.25">
      <c r="A924">
        <v>919</v>
      </c>
      <c r="B924" t="str">
        <f>"00837885"</f>
        <v>00837885</v>
      </c>
      <c r="C924" t="s">
        <v>6</v>
      </c>
    </row>
    <row r="925" spans="1:3" x14ac:dyDescent="0.25">
      <c r="A925">
        <v>920</v>
      </c>
      <c r="B925" t="str">
        <f>"01072281"</f>
        <v>01072281</v>
      </c>
      <c r="C925" t="s">
        <v>6</v>
      </c>
    </row>
    <row r="926" spans="1:3" x14ac:dyDescent="0.25">
      <c r="A926">
        <v>921</v>
      </c>
      <c r="B926" t="str">
        <f>"00549731"</f>
        <v>00549731</v>
      </c>
      <c r="C926" t="s">
        <v>7</v>
      </c>
    </row>
    <row r="927" spans="1:3" x14ac:dyDescent="0.25">
      <c r="A927">
        <v>922</v>
      </c>
      <c r="B927" t="str">
        <f>"01058823"</f>
        <v>01058823</v>
      </c>
      <c r="C927" t="s">
        <v>7</v>
      </c>
    </row>
    <row r="928" spans="1:3" x14ac:dyDescent="0.25">
      <c r="A928">
        <v>923</v>
      </c>
      <c r="B928" t="str">
        <f>"01073342"</f>
        <v>01073342</v>
      </c>
      <c r="C928" t="s">
        <v>7</v>
      </c>
    </row>
    <row r="929" spans="1:3" x14ac:dyDescent="0.25">
      <c r="A929">
        <v>924</v>
      </c>
      <c r="B929" t="str">
        <f>"00464916"</f>
        <v>00464916</v>
      </c>
      <c r="C929" t="s">
        <v>6</v>
      </c>
    </row>
    <row r="930" spans="1:3" x14ac:dyDescent="0.25">
      <c r="A930">
        <v>925</v>
      </c>
      <c r="B930" t="str">
        <f>"01062259"</f>
        <v>01062259</v>
      </c>
      <c r="C930" t="s">
        <v>7</v>
      </c>
    </row>
    <row r="931" spans="1:3" x14ac:dyDescent="0.25">
      <c r="A931">
        <v>926</v>
      </c>
      <c r="B931" t="str">
        <f>"00830585"</f>
        <v>00830585</v>
      </c>
      <c r="C931" t="s">
        <v>6</v>
      </c>
    </row>
    <row r="932" spans="1:3" x14ac:dyDescent="0.25">
      <c r="A932">
        <v>927</v>
      </c>
      <c r="B932" t="str">
        <f>"00889841"</f>
        <v>00889841</v>
      </c>
      <c r="C932" t="s">
        <v>6</v>
      </c>
    </row>
    <row r="933" spans="1:3" x14ac:dyDescent="0.25">
      <c r="A933">
        <v>928</v>
      </c>
      <c r="B933" t="str">
        <f>"01022219"</f>
        <v>01022219</v>
      </c>
      <c r="C933" t="s">
        <v>7</v>
      </c>
    </row>
    <row r="934" spans="1:3" x14ac:dyDescent="0.25">
      <c r="A934">
        <v>929</v>
      </c>
      <c r="B934" t="str">
        <f>"01064145"</f>
        <v>01064145</v>
      </c>
      <c r="C934" t="s">
        <v>6</v>
      </c>
    </row>
    <row r="935" spans="1:3" x14ac:dyDescent="0.25">
      <c r="A935">
        <v>930</v>
      </c>
      <c r="B935" t="str">
        <f>"00813298"</f>
        <v>00813298</v>
      </c>
      <c r="C935" t="s">
        <v>6</v>
      </c>
    </row>
    <row r="936" spans="1:3" x14ac:dyDescent="0.25">
      <c r="A936">
        <v>931</v>
      </c>
      <c r="B936" t="str">
        <f>"00960166"</f>
        <v>00960166</v>
      </c>
      <c r="C936" t="s">
        <v>6</v>
      </c>
    </row>
    <row r="937" spans="1:3" x14ac:dyDescent="0.25">
      <c r="A937">
        <v>932</v>
      </c>
      <c r="B937" t="str">
        <f>"01064806"</f>
        <v>01064806</v>
      </c>
      <c r="C937" t="s">
        <v>7</v>
      </c>
    </row>
    <row r="938" spans="1:3" x14ac:dyDescent="0.25">
      <c r="A938">
        <v>933</v>
      </c>
      <c r="B938" t="str">
        <f>"00815857"</f>
        <v>00815857</v>
      </c>
      <c r="C938" t="s">
        <v>6</v>
      </c>
    </row>
    <row r="939" spans="1:3" x14ac:dyDescent="0.25">
      <c r="A939">
        <v>934</v>
      </c>
      <c r="B939" t="str">
        <f>"01072404"</f>
        <v>01072404</v>
      </c>
      <c r="C939" t="s">
        <v>6</v>
      </c>
    </row>
    <row r="940" spans="1:3" x14ac:dyDescent="0.25">
      <c r="A940">
        <v>935</v>
      </c>
      <c r="B940" t="str">
        <f>"00884335"</f>
        <v>00884335</v>
      </c>
      <c r="C940" t="s">
        <v>6</v>
      </c>
    </row>
    <row r="941" spans="1:3" x14ac:dyDescent="0.25">
      <c r="A941">
        <v>936</v>
      </c>
      <c r="B941" t="str">
        <f>"01072711"</f>
        <v>01072711</v>
      </c>
      <c r="C941" t="s">
        <v>6</v>
      </c>
    </row>
    <row r="942" spans="1:3" x14ac:dyDescent="0.25">
      <c r="A942">
        <v>937</v>
      </c>
      <c r="B942" t="str">
        <f>"00703328"</f>
        <v>00703328</v>
      </c>
      <c r="C942" t="s">
        <v>7</v>
      </c>
    </row>
    <row r="943" spans="1:3" x14ac:dyDescent="0.25">
      <c r="A943">
        <v>938</v>
      </c>
      <c r="B943" t="str">
        <f>"00197630"</f>
        <v>00197630</v>
      </c>
      <c r="C943" t="s">
        <v>6</v>
      </c>
    </row>
    <row r="944" spans="1:3" x14ac:dyDescent="0.25">
      <c r="A944">
        <v>939</v>
      </c>
      <c r="B944" t="str">
        <f>"01032193"</f>
        <v>01032193</v>
      </c>
      <c r="C944" t="s">
        <v>6</v>
      </c>
    </row>
    <row r="945" spans="1:3" x14ac:dyDescent="0.25">
      <c r="A945">
        <v>940</v>
      </c>
      <c r="B945" t="str">
        <f>"00677730"</f>
        <v>00677730</v>
      </c>
      <c r="C945" t="s">
        <v>6</v>
      </c>
    </row>
    <row r="946" spans="1:3" x14ac:dyDescent="0.25">
      <c r="A946">
        <v>941</v>
      </c>
      <c r="B946" t="str">
        <f>"01073062"</f>
        <v>01073062</v>
      </c>
      <c r="C946" t="s">
        <v>7</v>
      </c>
    </row>
    <row r="947" spans="1:3" x14ac:dyDescent="0.25">
      <c r="A947">
        <v>942</v>
      </c>
      <c r="B947" t="str">
        <f>"00637848"</f>
        <v>00637848</v>
      </c>
      <c r="C947" t="s">
        <v>6</v>
      </c>
    </row>
    <row r="948" spans="1:3" x14ac:dyDescent="0.25">
      <c r="A948">
        <v>943</v>
      </c>
      <c r="B948" t="str">
        <f>"00852491"</f>
        <v>00852491</v>
      </c>
      <c r="C948" t="s">
        <v>7</v>
      </c>
    </row>
    <row r="949" spans="1:3" x14ac:dyDescent="0.25">
      <c r="A949">
        <v>944</v>
      </c>
      <c r="B949" t="str">
        <f>"00952722"</f>
        <v>00952722</v>
      </c>
      <c r="C949" t="s">
        <v>6</v>
      </c>
    </row>
    <row r="950" spans="1:3" x14ac:dyDescent="0.25">
      <c r="A950">
        <v>945</v>
      </c>
      <c r="B950" t="str">
        <f>"00614456"</f>
        <v>00614456</v>
      </c>
      <c r="C950" t="s">
        <v>6</v>
      </c>
    </row>
    <row r="951" spans="1:3" x14ac:dyDescent="0.25">
      <c r="A951">
        <v>946</v>
      </c>
      <c r="B951" t="str">
        <f>"00980275"</f>
        <v>00980275</v>
      </c>
      <c r="C951" t="s">
        <v>6</v>
      </c>
    </row>
    <row r="952" spans="1:3" x14ac:dyDescent="0.25">
      <c r="A952">
        <v>947</v>
      </c>
      <c r="B952" t="str">
        <f>"00866691"</f>
        <v>00866691</v>
      </c>
      <c r="C952" t="str">
        <f>"002"</f>
        <v>002</v>
      </c>
    </row>
    <row r="953" spans="1:3" x14ac:dyDescent="0.25">
      <c r="A953">
        <v>948</v>
      </c>
      <c r="B953" t="str">
        <f>"01074006"</f>
        <v>01074006</v>
      </c>
      <c r="C953" t="s">
        <v>7</v>
      </c>
    </row>
    <row r="954" spans="1:3" x14ac:dyDescent="0.25">
      <c r="A954">
        <v>949</v>
      </c>
      <c r="B954" t="str">
        <f>"00586405"</f>
        <v>00586405</v>
      </c>
      <c r="C954" t="s">
        <v>6</v>
      </c>
    </row>
    <row r="955" spans="1:3" x14ac:dyDescent="0.25">
      <c r="A955">
        <v>950</v>
      </c>
      <c r="B955" t="str">
        <f>"00644709"</f>
        <v>00644709</v>
      </c>
      <c r="C955" t="s">
        <v>6</v>
      </c>
    </row>
    <row r="956" spans="1:3" x14ac:dyDescent="0.25">
      <c r="A956">
        <v>951</v>
      </c>
      <c r="B956" t="str">
        <f>"01073286"</f>
        <v>01073286</v>
      </c>
      <c r="C956" t="s">
        <v>6</v>
      </c>
    </row>
    <row r="957" spans="1:3" x14ac:dyDescent="0.25">
      <c r="A957">
        <v>952</v>
      </c>
      <c r="B957" t="str">
        <f>"00776790"</f>
        <v>00776790</v>
      </c>
      <c r="C957" t="s">
        <v>6</v>
      </c>
    </row>
    <row r="958" spans="1:3" x14ac:dyDescent="0.25">
      <c r="A958">
        <v>953</v>
      </c>
      <c r="B958" t="str">
        <f>"00643045"</f>
        <v>00643045</v>
      </c>
      <c r="C958" t="s">
        <v>7</v>
      </c>
    </row>
    <row r="959" spans="1:3" x14ac:dyDescent="0.25">
      <c r="A959">
        <v>954</v>
      </c>
      <c r="B959" t="str">
        <f>"00773710"</f>
        <v>00773710</v>
      </c>
      <c r="C959" t="s">
        <v>6</v>
      </c>
    </row>
    <row r="960" spans="1:3" x14ac:dyDescent="0.25">
      <c r="A960">
        <v>955</v>
      </c>
      <c r="B960" t="str">
        <f>"01070118"</f>
        <v>01070118</v>
      </c>
      <c r="C960" t="s">
        <v>6</v>
      </c>
    </row>
    <row r="961" spans="1:3" x14ac:dyDescent="0.25">
      <c r="A961">
        <v>956</v>
      </c>
      <c r="B961" t="str">
        <f>"00859942"</f>
        <v>00859942</v>
      </c>
      <c r="C961" t="s">
        <v>6</v>
      </c>
    </row>
    <row r="962" spans="1:3" x14ac:dyDescent="0.25">
      <c r="A962">
        <v>957</v>
      </c>
      <c r="B962" t="str">
        <f>"01068987"</f>
        <v>01068987</v>
      </c>
      <c r="C962" t="s">
        <v>7</v>
      </c>
    </row>
    <row r="965" spans="1:3" x14ac:dyDescent="0.25">
      <c r="A965" t="s">
        <v>11</v>
      </c>
    </row>
    <row r="966" spans="1:3" x14ac:dyDescent="0.25">
      <c r="A966" t="s">
        <v>12</v>
      </c>
    </row>
    <row r="967" spans="1:3" x14ac:dyDescent="0.25">
      <c r="A967" t="s">
        <v>11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2Γ_2024_ΠΕ_ΑΠΟΡΡΙΠΤΕΟΙ_ΓΡΑΦΕΙΟ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Tsilipounidaki Aspasia</dc:creator>
  <cp:lastModifiedBy>Tsilipounidaki Aspasia</cp:lastModifiedBy>
  <dcterms:created xsi:type="dcterms:W3CDTF">2025-05-13T07:45:51Z</dcterms:created>
  <dcterms:modified xsi:type="dcterms:W3CDTF">2025-05-13T07:53:41Z</dcterms:modified>
</cp:coreProperties>
</file>