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ΠΡΟΣΚΛΗΣΕΙΣ\2Κ 2025\"/>
    </mc:Choice>
  </mc:AlternateContent>
  <bookViews>
    <workbookView xWindow="0" yWindow="0" windowWidth="28800" windowHeight="11400"/>
  </bookViews>
  <sheets>
    <sheet name="2Κ_2025_ΠΕ_ΠΡΟΣΚΛΗΣΗ_ΥΠΟΨΗΦΙΩΝ" sheetId="1" r:id="rId1"/>
  </sheets>
  <definedNames>
    <definedName name="_xlnm._FilterDatabase" localSheetId="0" hidden="1">'2Κ_2025_ΠΕ_ΠΡΟΣΚΛΗΣΗ_ΥΠΟΨΗΦΙΩΝ'!$A$5:$B$717</definedName>
  </definedNames>
  <calcPr calcId="162913"/>
</workbook>
</file>

<file path=xl/calcChain.xml><?xml version="1.0" encoding="utf-8"?>
<calcChain xmlns="http://schemas.openxmlformats.org/spreadsheetml/2006/main">
  <c r="B502" i="1" l="1"/>
  <c r="B309" i="1"/>
  <c r="B505" i="1"/>
  <c r="B116" i="1"/>
  <c r="B119" i="1"/>
  <c r="B268" i="1"/>
  <c r="B263" i="1"/>
  <c r="B469" i="1"/>
  <c r="B59" i="1"/>
  <c r="B191" i="1"/>
  <c r="B375" i="1"/>
  <c r="B485" i="1"/>
  <c r="B389" i="1"/>
  <c r="B566" i="1"/>
  <c r="B664" i="1"/>
  <c r="B486" i="1"/>
  <c r="B194" i="1"/>
  <c r="B112" i="1"/>
  <c r="B260" i="1"/>
  <c r="B349" i="1"/>
  <c r="B19" i="1"/>
  <c r="B223" i="1"/>
  <c r="B454" i="1"/>
  <c r="B23" i="1"/>
  <c r="B210" i="1"/>
  <c r="B404" i="1"/>
  <c r="B159" i="1"/>
  <c r="B9" i="1"/>
  <c r="B444" i="1"/>
  <c r="B143" i="1"/>
  <c r="B471" i="1"/>
  <c r="B612" i="1"/>
  <c r="B484" i="1"/>
  <c r="B107" i="1"/>
  <c r="B128" i="1"/>
  <c r="B166" i="1"/>
  <c r="B8" i="1"/>
  <c r="B385" i="1"/>
  <c r="B330" i="1"/>
  <c r="B304" i="1"/>
  <c r="B580" i="1"/>
  <c r="B227" i="1"/>
  <c r="B478" i="1"/>
  <c r="B714" i="1"/>
  <c r="B285" i="1"/>
  <c r="B213" i="1"/>
  <c r="B548" i="1"/>
  <c r="B652" i="1"/>
  <c r="B201" i="1"/>
  <c r="B412" i="1"/>
  <c r="B427" i="1"/>
  <c r="B95" i="1"/>
  <c r="B400" i="1"/>
  <c r="B429" i="1"/>
  <c r="B228" i="1"/>
  <c r="B262" i="1"/>
  <c r="B187" i="1"/>
  <c r="B221" i="1"/>
  <c r="B405" i="1"/>
  <c r="B152" i="1"/>
  <c r="B174" i="1"/>
  <c r="B278" i="1"/>
  <c r="B699" i="1"/>
  <c r="B67" i="1"/>
  <c r="B466" i="1"/>
  <c r="B104" i="1"/>
  <c r="B365" i="1"/>
  <c r="B426" i="1"/>
  <c r="B384" i="1"/>
  <c r="B434" i="1"/>
  <c r="B203" i="1"/>
  <c r="B479" i="1"/>
  <c r="B368" i="1"/>
  <c r="B311" i="1"/>
  <c r="B443" i="1"/>
  <c r="B16" i="1"/>
  <c r="B60" i="1"/>
  <c r="B283" i="1"/>
  <c r="B125" i="1"/>
  <c r="B100" i="1"/>
  <c r="B199" i="1"/>
  <c r="B623" i="1"/>
  <c r="B638" i="1"/>
  <c r="B292" i="1"/>
  <c r="B323" i="1"/>
  <c r="B561" i="1"/>
  <c r="B367" i="1"/>
  <c r="B245" i="1"/>
  <c r="B360" i="1"/>
  <c r="B504" i="1"/>
  <c r="B473" i="1"/>
  <c r="B65" i="1"/>
  <c r="B584" i="1"/>
  <c r="B296" i="1"/>
  <c r="B132" i="1"/>
  <c r="B373" i="1"/>
  <c r="B249" i="1"/>
  <c r="B639" i="1"/>
  <c r="B643" i="1"/>
  <c r="B24" i="1"/>
  <c r="B613" i="1"/>
  <c r="B290" i="1"/>
  <c r="B396" i="1"/>
  <c r="B482" i="1"/>
  <c r="B147" i="1"/>
  <c r="B423" i="1"/>
  <c r="B685" i="1"/>
  <c r="B569" i="1"/>
  <c r="B707" i="1"/>
  <c r="B704" i="1"/>
  <c r="B472" i="1"/>
  <c r="B11" i="1"/>
  <c r="B439" i="1"/>
  <c r="B123" i="1"/>
  <c r="B670" i="1"/>
  <c r="B218" i="1"/>
  <c r="B295" i="1"/>
  <c r="B410" i="1"/>
  <c r="B712" i="1"/>
  <c r="B674" i="1"/>
  <c r="B436" i="1"/>
  <c r="B127" i="1"/>
  <c r="B568" i="1"/>
  <c r="B709" i="1"/>
  <c r="B590" i="1"/>
  <c r="B399" i="1"/>
  <c r="B525" i="1"/>
  <c r="B422" i="1"/>
  <c r="B489" i="1"/>
  <c r="B124" i="1"/>
  <c r="B31" i="1"/>
  <c r="B271" i="1"/>
  <c r="B642" i="1"/>
  <c r="B182" i="1"/>
  <c r="B488" i="1"/>
  <c r="B178" i="1"/>
  <c r="B481" i="1"/>
  <c r="B308" i="1"/>
  <c r="B460" i="1"/>
  <c r="B288" i="1"/>
  <c r="B225" i="1"/>
  <c r="B219" i="1"/>
  <c r="B76" i="1"/>
  <c r="B242" i="1"/>
  <c r="B372" i="1"/>
  <c r="B173" i="1"/>
  <c r="B92" i="1"/>
  <c r="B291" i="1"/>
  <c r="B656" i="1"/>
  <c r="B417" i="1"/>
  <c r="B82" i="1"/>
  <c r="B184" i="1"/>
  <c r="B494" i="1"/>
  <c r="B337" i="1"/>
  <c r="B615" i="1"/>
  <c r="B246" i="1"/>
  <c r="B252" i="1"/>
  <c r="B153" i="1"/>
  <c r="B277" i="1"/>
  <c r="B312" i="1"/>
  <c r="B438" i="1"/>
  <c r="B545" i="1"/>
  <c r="B58" i="1"/>
  <c r="B75" i="1"/>
  <c r="B523" i="1"/>
  <c r="B331" i="1"/>
  <c r="B108" i="1"/>
  <c r="B686" i="1"/>
  <c r="B522" i="1"/>
  <c r="B634" i="1"/>
  <c r="B214" i="1"/>
  <c r="B513" i="1"/>
  <c r="B94" i="1"/>
  <c r="B653" i="1"/>
  <c r="B264" i="1"/>
  <c r="B305" i="1"/>
  <c r="B702" i="1"/>
  <c r="B493" i="1"/>
  <c r="B167" i="1"/>
  <c r="B701" i="1"/>
  <c r="B380" i="1"/>
  <c r="B165" i="1"/>
  <c r="B363" i="1"/>
  <c r="B382" i="1"/>
  <c r="B131" i="1"/>
  <c r="B144" i="1"/>
  <c r="B240" i="1"/>
  <c r="B698" i="1"/>
  <c r="B700" i="1"/>
  <c r="B503" i="1"/>
  <c r="B455" i="1"/>
  <c r="B531" i="1"/>
  <c r="B601" i="1"/>
  <c r="B352" i="1"/>
  <c r="B110" i="1"/>
  <c r="B139" i="1"/>
  <c r="B78" i="1"/>
  <c r="B171" i="1"/>
  <c r="B146" i="1"/>
  <c r="B355" i="1"/>
  <c r="B690" i="1"/>
  <c r="B185" i="1"/>
  <c r="B91" i="1"/>
  <c r="B258" i="1"/>
  <c r="B679" i="1"/>
  <c r="B386" i="1"/>
  <c r="B333" i="1"/>
  <c r="B526" i="1"/>
  <c r="B69" i="1"/>
  <c r="B99" i="1"/>
  <c r="B409" i="1"/>
  <c r="B451" i="1"/>
  <c r="B370" i="1"/>
  <c r="B140" i="1"/>
  <c r="B632" i="1"/>
  <c r="B415" i="1"/>
  <c r="B114" i="1"/>
  <c r="B591" i="1"/>
  <c r="B357" i="1"/>
  <c r="B14" i="1"/>
  <c r="B449" i="1"/>
  <c r="B361" i="1"/>
  <c r="B320" i="1"/>
  <c r="B176" i="1"/>
  <c r="B461" i="1"/>
  <c r="B316" i="1"/>
  <c r="B378" i="1"/>
  <c r="B90" i="1"/>
  <c r="B616" i="1"/>
  <c r="B433" i="1"/>
  <c r="B301" i="1"/>
  <c r="B468" i="1"/>
  <c r="B222" i="1"/>
  <c r="B640" i="1"/>
  <c r="B381" i="1"/>
  <c r="B297" i="1"/>
  <c r="B195" i="1"/>
  <c r="B546" i="1"/>
  <c r="B298" i="1"/>
  <c r="B681" i="1"/>
  <c r="B589" i="1"/>
  <c r="B71" i="1"/>
  <c r="B572" i="1"/>
  <c r="B706" i="1"/>
  <c r="B303" i="1"/>
  <c r="B248" i="1"/>
  <c r="B276" i="1"/>
  <c r="B453" i="1"/>
  <c r="B450" i="1"/>
  <c r="B344" i="1"/>
  <c r="B557" i="1"/>
  <c r="B327" i="1"/>
  <c r="B689" i="1"/>
  <c r="B235" i="1"/>
  <c r="B507" i="1"/>
  <c r="B105" i="1"/>
  <c r="B662" i="1"/>
  <c r="B56" i="1"/>
  <c r="B711" i="1"/>
  <c r="B715" i="1"/>
  <c r="B224" i="1"/>
  <c r="B421" i="1"/>
  <c r="B621" i="1"/>
  <c r="B49" i="1"/>
  <c r="B275" i="1"/>
  <c r="B63" i="1"/>
  <c r="B441" i="1"/>
  <c r="B377" i="1"/>
  <c r="B599" i="1"/>
  <c r="B696" i="1"/>
  <c r="B236" i="1"/>
  <c r="B660" i="1"/>
  <c r="B511" i="1"/>
  <c r="B428" i="1"/>
  <c r="B74" i="1"/>
  <c r="B254" i="1"/>
  <c r="B348" i="1"/>
  <c r="B220" i="1"/>
  <c r="B20" i="1"/>
  <c r="B211" i="1"/>
  <c r="B269" i="1"/>
  <c r="B474" i="1"/>
  <c r="B189" i="1"/>
  <c r="B151" i="1"/>
  <c r="B149" i="1"/>
  <c r="B138" i="1"/>
  <c r="B516" i="1"/>
  <c r="B598" i="1"/>
  <c r="B346" i="1"/>
  <c r="B627" i="1"/>
  <c r="B339" i="1"/>
  <c r="B508" i="1"/>
  <c r="B462" i="1"/>
  <c r="B431" i="1"/>
  <c r="B38" i="1"/>
  <c r="B326" i="1"/>
  <c r="B22" i="1"/>
  <c r="B578" i="1"/>
  <c r="B369" i="1"/>
  <c r="B162" i="1"/>
  <c r="B695" i="1"/>
  <c r="B226" i="1"/>
  <c r="B272" i="1"/>
  <c r="B230" i="1"/>
  <c r="B609" i="1"/>
  <c r="B470" i="1"/>
  <c r="B521" i="1"/>
  <c r="B136" i="1"/>
  <c r="B619" i="1"/>
  <c r="B492" i="1"/>
  <c r="B620" i="1"/>
  <c r="B270" i="1"/>
  <c r="B498" i="1"/>
  <c r="B506" i="1"/>
  <c r="B684" i="1"/>
  <c r="B279" i="1"/>
  <c r="B362" i="1"/>
  <c r="B645" i="1"/>
  <c r="B459" i="1"/>
  <c r="B392" i="1"/>
  <c r="B175" i="1"/>
  <c r="B329" i="1"/>
  <c r="B665" i="1"/>
  <c r="B364" i="1"/>
  <c r="B255" i="1"/>
  <c r="B280" i="1"/>
  <c r="B456" i="1"/>
  <c r="B208" i="1"/>
  <c r="B356" i="1"/>
  <c r="B163" i="1"/>
  <c r="B490" i="1"/>
  <c r="B343" i="1"/>
  <c r="B287" i="1"/>
  <c r="B120" i="1"/>
  <c r="B321" i="1"/>
  <c r="B420" i="1"/>
  <c r="B424" i="1"/>
  <c r="B238" i="1"/>
  <c r="B475" i="1"/>
  <c r="B161" i="1"/>
  <c r="B667" i="1"/>
  <c r="B514" i="1"/>
  <c r="B267" i="1"/>
  <c r="B61" i="1"/>
  <c r="B351" i="1"/>
  <c r="B644" i="1"/>
  <c r="B691" i="1"/>
  <c r="B383" i="1"/>
  <c r="B435" i="1"/>
  <c r="B80" i="1"/>
  <c r="B192" i="1"/>
  <c r="B318" i="1"/>
  <c r="B628" i="1"/>
  <c r="B512" i="1"/>
  <c r="B501" i="1"/>
  <c r="B440" i="1"/>
  <c r="B237" i="1"/>
  <c r="B282" i="1"/>
  <c r="B626" i="1"/>
  <c r="B83" i="1"/>
  <c r="B216" i="1"/>
  <c r="B600" i="1"/>
  <c r="B663" i="1"/>
  <c r="B317" i="1"/>
  <c r="B617" i="1"/>
  <c r="B313" i="1"/>
  <c r="B629" i="1"/>
  <c r="B520" i="1"/>
  <c r="B113" i="1"/>
  <c r="B88" i="1"/>
  <c r="B541" i="1"/>
  <c r="B565" i="1"/>
  <c r="B560" i="1"/>
  <c r="B606" i="1"/>
  <c r="B181" i="1"/>
  <c r="B289" i="1"/>
  <c r="B106" i="1"/>
  <c r="B576" i="1"/>
  <c r="B66" i="1"/>
  <c r="B457" i="1"/>
  <c r="B648" i="1"/>
  <c r="B477" i="1"/>
  <c r="B137" i="1"/>
  <c r="B207" i="1"/>
  <c r="B13" i="1"/>
  <c r="B293" i="1"/>
  <c r="B658" i="1"/>
  <c r="B556" i="1"/>
  <c r="B101" i="1"/>
  <c r="B559" i="1"/>
  <c r="B671" i="1"/>
  <c r="B562" i="1"/>
  <c r="B543" i="1"/>
  <c r="B190" i="1"/>
  <c r="B574" i="1"/>
  <c r="B126" i="1"/>
  <c r="B28" i="1"/>
  <c r="B250" i="1"/>
  <c r="B515" i="1"/>
  <c r="B597" i="1"/>
  <c r="B281" i="1"/>
  <c r="B133" i="1"/>
  <c r="B156" i="1"/>
  <c r="B416" i="1"/>
  <c r="B596" i="1"/>
  <c r="B197" i="1"/>
  <c r="B300" i="1"/>
  <c r="B402" i="1"/>
  <c r="B585" i="1"/>
  <c r="B425" i="1"/>
  <c r="B35" i="1"/>
  <c r="B567" i="1"/>
  <c r="B164" i="1"/>
  <c r="B332" i="1"/>
  <c r="B36" i="1"/>
  <c r="B588" i="1"/>
  <c r="B465" i="1"/>
  <c r="B109" i="1"/>
  <c r="B26" i="1"/>
  <c r="B604" i="1"/>
  <c r="B170" i="1"/>
  <c r="B408" i="1"/>
  <c r="B366" i="1"/>
  <c r="B499" i="1"/>
  <c r="B251" i="1"/>
  <c r="B243" i="1"/>
  <c r="B202" i="1"/>
  <c r="B96" i="1"/>
  <c r="B215" i="1"/>
  <c r="B121" i="1"/>
  <c r="B395" i="1"/>
  <c r="B496" i="1"/>
  <c r="B539" i="1"/>
  <c r="B183" i="1"/>
  <c r="B117" i="1"/>
  <c r="B158" i="1"/>
  <c r="B575" i="1"/>
  <c r="B172" i="1"/>
  <c r="B586" i="1"/>
  <c r="B204" i="1"/>
  <c r="B52" i="1"/>
  <c r="B464" i="1"/>
  <c r="B448" i="1"/>
  <c r="B579" i="1"/>
  <c r="B554" i="1"/>
  <c r="B571" i="1"/>
  <c r="B582" i="1"/>
  <c r="B710" i="1"/>
  <c r="B519" i="1"/>
  <c r="B328" i="1"/>
  <c r="B397" i="1"/>
  <c r="B265" i="1"/>
  <c r="B657" i="1"/>
  <c r="B680" i="1"/>
  <c r="B341" i="1"/>
  <c r="B583" i="1"/>
  <c r="B335" i="1"/>
  <c r="B390" i="1"/>
  <c r="B517" i="1"/>
  <c r="B509" i="1"/>
  <c r="B324" i="1"/>
  <c r="B81" i="1"/>
  <c r="B495" i="1"/>
  <c r="B432" i="1"/>
  <c r="B693" i="1"/>
  <c r="B84" i="1"/>
  <c r="B713" i="1"/>
  <c r="B10" i="1"/>
  <c r="B89" i="1"/>
  <c r="B374" i="1"/>
  <c r="B229" i="1"/>
  <c r="B142" i="1"/>
  <c r="B169" i="1"/>
  <c r="B231" i="1"/>
  <c r="B705" i="1"/>
  <c r="B198" i="1"/>
  <c r="B666" i="1"/>
  <c r="B302" i="1"/>
  <c r="B538" i="1"/>
  <c r="B442" i="1"/>
  <c r="B655" i="1"/>
  <c r="B188" i="1"/>
  <c r="B547" i="1"/>
  <c r="B217" i="1"/>
  <c r="B581" i="1"/>
  <c r="B500" i="1"/>
  <c r="B315" i="1"/>
  <c r="B687" i="1"/>
  <c r="B70" i="1"/>
  <c r="B253" i="1"/>
  <c r="B371" i="1"/>
  <c r="B550" i="1"/>
  <c r="B595" i="1"/>
  <c r="B458" i="1"/>
  <c r="B491" i="1"/>
  <c r="B430" i="1"/>
  <c r="B387" i="1"/>
  <c r="B39" i="1"/>
  <c r="B593" i="1"/>
  <c r="B552" i="1"/>
  <c r="B286" i="1"/>
  <c r="B62" i="1"/>
  <c r="B64" i="1"/>
  <c r="B497" i="1"/>
  <c r="B437" i="1"/>
  <c r="B307" i="1"/>
  <c r="B637" i="1"/>
  <c r="B398" i="1"/>
  <c r="B257" i="1"/>
  <c r="B446" i="1"/>
  <c r="B535" i="1"/>
  <c r="B115" i="1"/>
  <c r="B592" i="1"/>
  <c r="B594" i="1"/>
  <c r="B129" i="1"/>
  <c r="B452" i="1"/>
  <c r="B717" i="1"/>
  <c r="B50" i="1"/>
  <c r="B54" i="1"/>
  <c r="B350" i="1"/>
  <c r="B411" i="1"/>
  <c r="B614" i="1"/>
  <c r="B394" i="1"/>
  <c r="B325" i="1"/>
  <c r="B635" i="1"/>
  <c r="B354" i="1"/>
  <c r="B6" i="1"/>
  <c r="B29" i="1"/>
  <c r="B608" i="1"/>
  <c r="B510" i="1"/>
  <c r="B18" i="1"/>
  <c r="B77" i="1"/>
  <c r="B558" i="1"/>
  <c r="B622" i="1"/>
  <c r="B12" i="1"/>
  <c r="B294" i="1"/>
  <c r="B401" i="1"/>
  <c r="B716" i="1"/>
  <c r="B480" i="1"/>
  <c r="B694" i="1"/>
  <c r="B72" i="1"/>
  <c r="B388" i="1"/>
  <c r="B310" i="1"/>
  <c r="B347" i="1"/>
  <c r="B155" i="1"/>
  <c r="B544" i="1"/>
  <c r="B532" i="1"/>
  <c r="B683" i="1"/>
  <c r="B299" i="1"/>
  <c r="B41" i="1"/>
  <c r="B463" i="1"/>
  <c r="B647" i="1"/>
  <c r="B45" i="1"/>
  <c r="B636" i="1"/>
  <c r="B393" i="1"/>
  <c r="B692" i="1"/>
  <c r="B536" i="1"/>
  <c r="B206" i="1"/>
  <c r="B51" i="1"/>
  <c r="B259" i="1"/>
  <c r="B145" i="1"/>
  <c r="B359" i="1"/>
  <c r="B122" i="1"/>
  <c r="B322" i="1"/>
  <c r="B168" i="1"/>
  <c r="B534" i="1"/>
  <c r="B413" i="1"/>
  <c r="B649" i="1"/>
  <c r="B266" i="1"/>
  <c r="B697" i="1"/>
  <c r="B672" i="1"/>
  <c r="B708" i="1"/>
  <c r="B391" i="1"/>
  <c r="B418" i="1"/>
  <c r="B135" i="1"/>
  <c r="B414" i="1"/>
  <c r="B703" i="1"/>
  <c r="B85" i="1"/>
  <c r="B186" i="1"/>
  <c r="B47" i="1"/>
  <c r="B407" i="1"/>
  <c r="B79" i="1"/>
  <c r="B631" i="1"/>
  <c r="B154" i="1"/>
  <c r="B633" i="1"/>
  <c r="B53" i="1"/>
  <c r="B607" i="1"/>
  <c r="B611" i="1"/>
  <c r="B530" i="1"/>
  <c r="B205" i="1"/>
  <c r="B43" i="1"/>
  <c r="B540" i="1"/>
  <c r="B651" i="1"/>
  <c r="B247" i="1"/>
  <c r="B284" i="1"/>
  <c r="B73" i="1"/>
  <c r="B487" i="1"/>
  <c r="B564" i="1"/>
  <c r="B200" i="1"/>
  <c r="B641" i="1"/>
  <c r="B527" i="1"/>
  <c r="B338" i="1"/>
  <c r="B542" i="1"/>
  <c r="B528" i="1"/>
  <c r="B239" i="1"/>
  <c r="B676" i="1"/>
  <c r="B533" i="1"/>
  <c r="B537" i="1"/>
  <c r="B524" i="1"/>
  <c r="B379" i="1"/>
  <c r="B677" i="1"/>
  <c r="B160" i="1"/>
  <c r="B345" i="1"/>
  <c r="B646" i="1"/>
  <c r="B212" i="1"/>
  <c r="B244" i="1"/>
  <c r="B555" i="1"/>
  <c r="B86" i="1"/>
  <c r="B673" i="1"/>
  <c r="B103" i="1"/>
  <c r="B130" i="1"/>
  <c r="B21" i="1"/>
  <c r="B563" i="1"/>
  <c r="B15" i="1"/>
  <c r="B233" i="1"/>
  <c r="B32" i="1"/>
  <c r="B180" i="1"/>
  <c r="B157" i="1"/>
  <c r="B40" i="1"/>
  <c r="B336" i="1"/>
  <c r="B98" i="1"/>
  <c r="B570" i="1"/>
  <c r="B141" i="1"/>
  <c r="B273" i="1"/>
  <c r="B467" i="1"/>
  <c r="B93" i="1"/>
  <c r="B529" i="1"/>
  <c r="B209" i="1"/>
  <c r="B659" i="1"/>
  <c r="B57" i="1"/>
  <c r="B46" i="1"/>
  <c r="B34" i="1"/>
  <c r="B518" i="1"/>
  <c r="B261" i="1"/>
  <c r="B97" i="1"/>
  <c r="B177" i="1"/>
  <c r="B241" i="1"/>
  <c r="B193" i="1"/>
  <c r="B669" i="1"/>
  <c r="B445" i="1"/>
  <c r="B476" i="1"/>
  <c r="B668" i="1"/>
  <c r="B111" i="1"/>
  <c r="B48" i="1"/>
  <c r="B602" i="1"/>
  <c r="B551" i="1"/>
  <c r="B630" i="1"/>
  <c r="B87" i="1"/>
  <c r="B650" i="1"/>
  <c r="B610" i="1"/>
  <c r="B334" i="1"/>
  <c r="B44" i="1"/>
  <c r="B376" i="1"/>
  <c r="B406" i="1"/>
  <c r="B30" i="1"/>
  <c r="B33" i="1"/>
  <c r="B342" i="1"/>
  <c r="B274" i="1"/>
  <c r="B68" i="1"/>
  <c r="B678" i="1"/>
  <c r="B358" i="1"/>
  <c r="B419" i="1"/>
  <c r="B587" i="1"/>
  <c r="B654" i="1"/>
  <c r="B306" i="1"/>
  <c r="B55" i="1"/>
  <c r="B353" i="1"/>
  <c r="B232" i="1"/>
  <c r="B625" i="1"/>
  <c r="B618" i="1"/>
  <c r="B447" i="1"/>
  <c r="B605" i="1"/>
  <c r="B37" i="1"/>
  <c r="B675" i="1"/>
  <c r="B134" i="1"/>
  <c r="B7" i="1"/>
  <c r="B682" i="1"/>
  <c r="B179" i="1"/>
  <c r="B661" i="1"/>
  <c r="B256" i="1"/>
  <c r="B577" i="1"/>
  <c r="B603" i="1"/>
  <c r="B27" i="1"/>
  <c r="B573" i="1"/>
  <c r="B403" i="1"/>
  <c r="B25" i="1"/>
  <c r="B17" i="1"/>
  <c r="B549" i="1"/>
  <c r="B102" i="1"/>
  <c r="B42" i="1"/>
  <c r="B150" i="1"/>
  <c r="B483" i="1"/>
  <c r="B553" i="1"/>
  <c r="B148" i="1"/>
  <c r="B118" i="1"/>
  <c r="B688" i="1"/>
  <c r="B319" i="1"/>
  <c r="B624" i="1"/>
  <c r="B340" i="1"/>
  <c r="B196" i="1"/>
  <c r="B314" i="1"/>
  <c r="B234" i="1"/>
</calcChain>
</file>

<file path=xl/sharedStrings.xml><?xml version="1.0" encoding="utf-8"?>
<sst xmlns="http://schemas.openxmlformats.org/spreadsheetml/2006/main" count="4" uniqueCount="4">
  <si>
    <t>Α/Α</t>
  </si>
  <si>
    <t>ΑΡΙΘΜΟΣ ΜΗΤΡΩΟΥ ΥΠΟΨΗΦΙΟΥ</t>
  </si>
  <si>
    <t>ΑΣΕΠ
Β΄ΔΙΕΥΘΥΝΣΗ ΕΠΙΛΟΓΗΣ ΠΡΟΣΩΠΙΚΟΥ</t>
  </si>
  <si>
    <t xml:space="preserve">ΠΡΟΚΗΡΥΞΗ 2K/2025
Φ.Ε.Κ. 12/τ. Α.Σ.Ε.Π./10.04.2025
ΚΑΤΗΓΟΡΙΑ ΠΑΝΕΠΙΣΤΗΜΙΑΚΗΣ ΕΚΠΑΙΔΕΥΣΗΣ 
ΠΡΟΣΚΛΗΣΗ ΥΠΟΨΗΦΙΩΝ
ΓΙΑ ΗΛΕΚΤΡΟΝΙΚΗ ΥΠΟΒΟΛΗ ΔΙΚΑΙΟΛΟΓΗΤΙΚΩΝ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</si>
</sst>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</cellStyleXfs>
  <cellXfs count="13">
    <xf numFmtId="0" fontId="0" fillId="0" borderId="0" xfId="0"/>
    <xf numFmtId="0" fontId="18" fillId="0" borderId="10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18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/>
    </xf>
    <xf numFmtId="0" fontId="18" fillId="0" borderId="15" xfId="0" applyFont="1" applyBorder="1" applyAlignment="1">
      <alignment horizont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42" applyFont="1" applyBorder="1" applyAlignment="1">
      <alignment horizontal="center" vertical="center" wrapText="1"/>
    </xf>
    <xf numFmtId="0" fontId="18" fillId="0" borderId="19" xfId="42" applyFont="1" applyBorder="1" applyAlignment="1">
      <alignment horizontal="center" vertical="center" wrapText="1"/>
    </xf>
  </cellXfs>
  <cellStyles count="43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Κανονικό 2" xfId="42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17"/>
  <sheetViews>
    <sheetView tabSelected="1" workbookViewId="0">
      <selection activeCell="L726" sqref="L726"/>
    </sheetView>
  </sheetViews>
  <sheetFormatPr defaultRowHeight="15" x14ac:dyDescent="0.25"/>
  <cols>
    <col min="1" max="1" width="11.85546875" bestFit="1" customWidth="1"/>
    <col min="2" max="2" width="39.5703125" customWidth="1"/>
  </cols>
  <sheetData>
    <row r="1" spans="1:2" ht="41.25" customHeight="1" x14ac:dyDescent="0.25">
      <c r="A1" s="5" t="s">
        <v>2</v>
      </c>
      <c r="B1" s="6"/>
    </row>
    <row r="2" spans="1:2" x14ac:dyDescent="0.25">
      <c r="A2" s="7"/>
      <c r="B2" s="8"/>
    </row>
    <row r="3" spans="1:2" ht="146.25" customHeight="1" x14ac:dyDescent="0.25">
      <c r="A3" s="9" t="s">
        <v>3</v>
      </c>
      <c r="B3" s="10"/>
    </row>
    <row r="4" spans="1:2" ht="15.75" thickBot="1" x14ac:dyDescent="0.3">
      <c r="A4" s="11"/>
      <c r="B4" s="12"/>
    </row>
    <row r="5" spans="1:2" x14ac:dyDescent="0.25">
      <c r="A5" s="1" t="s">
        <v>0</v>
      </c>
      <c r="B5" s="2" t="s">
        <v>1</v>
      </c>
    </row>
    <row r="6" spans="1:2" x14ac:dyDescent="0.25">
      <c r="A6" s="3">
        <v>1</v>
      </c>
      <c r="B6" s="4" t="str">
        <f>"00004498"</f>
        <v>00004498</v>
      </c>
    </row>
    <row r="7" spans="1:2" x14ac:dyDescent="0.25">
      <c r="A7" s="3">
        <v>2</v>
      </c>
      <c r="B7" s="4" t="str">
        <f>"00005705"</f>
        <v>00005705</v>
      </c>
    </row>
    <row r="8" spans="1:2" x14ac:dyDescent="0.25">
      <c r="A8" s="3">
        <v>3</v>
      </c>
      <c r="B8" s="4" t="str">
        <f>"00007467"</f>
        <v>00007467</v>
      </c>
    </row>
    <row r="9" spans="1:2" x14ac:dyDescent="0.25">
      <c r="A9" s="3">
        <v>4</v>
      </c>
      <c r="B9" s="4" t="str">
        <f>"00009544"</f>
        <v>00009544</v>
      </c>
    </row>
    <row r="10" spans="1:2" x14ac:dyDescent="0.25">
      <c r="A10" s="3">
        <v>5</v>
      </c>
      <c r="B10" s="4" t="str">
        <f>"00010611"</f>
        <v>00010611</v>
      </c>
    </row>
    <row r="11" spans="1:2" x14ac:dyDescent="0.25">
      <c r="A11" s="3">
        <v>6</v>
      </c>
      <c r="B11" s="4" t="str">
        <f>"00011021"</f>
        <v>00011021</v>
      </c>
    </row>
    <row r="12" spans="1:2" x14ac:dyDescent="0.25">
      <c r="A12" s="3">
        <v>7</v>
      </c>
      <c r="B12" s="4" t="str">
        <f>"00011464"</f>
        <v>00011464</v>
      </c>
    </row>
    <row r="13" spans="1:2" x14ac:dyDescent="0.25">
      <c r="A13" s="3">
        <v>8</v>
      </c>
      <c r="B13" s="4" t="str">
        <f>"00012472"</f>
        <v>00012472</v>
      </c>
    </row>
    <row r="14" spans="1:2" x14ac:dyDescent="0.25">
      <c r="A14" s="3">
        <v>9</v>
      </c>
      <c r="B14" s="4" t="str">
        <f>"00012718"</f>
        <v>00012718</v>
      </c>
    </row>
    <row r="15" spans="1:2" x14ac:dyDescent="0.25">
      <c r="A15" s="3">
        <v>10</v>
      </c>
      <c r="B15" s="4" t="str">
        <f>"00012791"</f>
        <v>00012791</v>
      </c>
    </row>
    <row r="16" spans="1:2" x14ac:dyDescent="0.25">
      <c r="A16" s="3">
        <v>11</v>
      </c>
      <c r="B16" s="4" t="str">
        <f>"00020048"</f>
        <v>00020048</v>
      </c>
    </row>
    <row r="17" spans="1:2" x14ac:dyDescent="0.25">
      <c r="A17" s="3">
        <v>12</v>
      </c>
      <c r="B17" s="4" t="str">
        <f>"00022138"</f>
        <v>00022138</v>
      </c>
    </row>
    <row r="18" spans="1:2" x14ac:dyDescent="0.25">
      <c r="A18" s="3">
        <v>13</v>
      </c>
      <c r="B18" s="4" t="str">
        <f>"00029516"</f>
        <v>00029516</v>
      </c>
    </row>
    <row r="19" spans="1:2" x14ac:dyDescent="0.25">
      <c r="A19" s="3">
        <v>14</v>
      </c>
      <c r="B19" s="4" t="str">
        <f>"00046920"</f>
        <v>00046920</v>
      </c>
    </row>
    <row r="20" spans="1:2" x14ac:dyDescent="0.25">
      <c r="A20" s="3">
        <v>15</v>
      </c>
      <c r="B20" s="4" t="str">
        <f>"00073323"</f>
        <v>00073323</v>
      </c>
    </row>
    <row r="21" spans="1:2" x14ac:dyDescent="0.25">
      <c r="A21" s="3">
        <v>16</v>
      </c>
      <c r="B21" s="4" t="str">
        <f>"00073491"</f>
        <v>00073491</v>
      </c>
    </row>
    <row r="22" spans="1:2" x14ac:dyDescent="0.25">
      <c r="A22" s="3">
        <v>17</v>
      </c>
      <c r="B22" s="4" t="str">
        <f>"00075043"</f>
        <v>00075043</v>
      </c>
    </row>
    <row r="23" spans="1:2" x14ac:dyDescent="0.25">
      <c r="A23" s="3">
        <v>18</v>
      </c>
      <c r="B23" s="4" t="str">
        <f>"00086167"</f>
        <v>00086167</v>
      </c>
    </row>
    <row r="24" spans="1:2" x14ac:dyDescent="0.25">
      <c r="A24" s="3">
        <v>19</v>
      </c>
      <c r="B24" s="4" t="str">
        <f>"00086522"</f>
        <v>00086522</v>
      </c>
    </row>
    <row r="25" spans="1:2" x14ac:dyDescent="0.25">
      <c r="A25" s="3">
        <v>20</v>
      </c>
      <c r="B25" s="4" t="str">
        <f>"00086932"</f>
        <v>00086932</v>
      </c>
    </row>
    <row r="26" spans="1:2" x14ac:dyDescent="0.25">
      <c r="A26" s="3">
        <v>21</v>
      </c>
      <c r="B26" s="4" t="str">
        <f>"00087565"</f>
        <v>00087565</v>
      </c>
    </row>
    <row r="27" spans="1:2" x14ac:dyDescent="0.25">
      <c r="A27" s="3">
        <v>22</v>
      </c>
      <c r="B27" s="4" t="str">
        <f>"00087988"</f>
        <v>00087988</v>
      </c>
    </row>
    <row r="28" spans="1:2" x14ac:dyDescent="0.25">
      <c r="A28" s="3">
        <v>23</v>
      </c>
      <c r="B28" s="4" t="str">
        <f>"00088148"</f>
        <v>00088148</v>
      </c>
    </row>
    <row r="29" spans="1:2" x14ac:dyDescent="0.25">
      <c r="A29" s="3">
        <v>24</v>
      </c>
      <c r="B29" s="4" t="str">
        <f>"00088229"</f>
        <v>00088229</v>
      </c>
    </row>
    <row r="30" spans="1:2" x14ac:dyDescent="0.25">
      <c r="A30" s="3">
        <v>25</v>
      </c>
      <c r="B30" s="4" t="str">
        <f>"00088341"</f>
        <v>00088341</v>
      </c>
    </row>
    <row r="31" spans="1:2" x14ac:dyDescent="0.25">
      <c r="A31" s="3">
        <v>26</v>
      </c>
      <c r="B31" s="4" t="str">
        <f>"00089665"</f>
        <v>00089665</v>
      </c>
    </row>
    <row r="32" spans="1:2" x14ac:dyDescent="0.25">
      <c r="A32" s="3">
        <v>27</v>
      </c>
      <c r="B32" s="4" t="str">
        <f>"00091215"</f>
        <v>00091215</v>
      </c>
    </row>
    <row r="33" spans="1:2" x14ac:dyDescent="0.25">
      <c r="A33" s="3">
        <v>28</v>
      </c>
      <c r="B33" s="4" t="str">
        <f>"00091535"</f>
        <v>00091535</v>
      </c>
    </row>
    <row r="34" spans="1:2" x14ac:dyDescent="0.25">
      <c r="A34" s="3">
        <v>29</v>
      </c>
      <c r="B34" s="4" t="str">
        <f>"00092956"</f>
        <v>00092956</v>
      </c>
    </row>
    <row r="35" spans="1:2" x14ac:dyDescent="0.25">
      <c r="A35" s="3">
        <v>30</v>
      </c>
      <c r="B35" s="4" t="str">
        <f>"00101221"</f>
        <v>00101221</v>
      </c>
    </row>
    <row r="36" spans="1:2" x14ac:dyDescent="0.25">
      <c r="A36" s="3">
        <v>31</v>
      </c>
      <c r="B36" s="4" t="str">
        <f>"00102500"</f>
        <v>00102500</v>
      </c>
    </row>
    <row r="37" spans="1:2" x14ac:dyDescent="0.25">
      <c r="A37" s="3">
        <v>32</v>
      </c>
      <c r="B37" s="4" t="str">
        <f>"00102817"</f>
        <v>00102817</v>
      </c>
    </row>
    <row r="38" spans="1:2" x14ac:dyDescent="0.25">
      <c r="A38" s="3">
        <v>33</v>
      </c>
      <c r="B38" s="4" t="str">
        <f>"00103653"</f>
        <v>00103653</v>
      </c>
    </row>
    <row r="39" spans="1:2" x14ac:dyDescent="0.25">
      <c r="A39" s="3">
        <v>34</v>
      </c>
      <c r="B39" s="4" t="str">
        <f>"00104310"</f>
        <v>00104310</v>
      </c>
    </row>
    <row r="40" spans="1:2" x14ac:dyDescent="0.25">
      <c r="A40" s="3">
        <v>35</v>
      </c>
      <c r="B40" s="4" t="str">
        <f>"00105305"</f>
        <v>00105305</v>
      </c>
    </row>
    <row r="41" spans="1:2" x14ac:dyDescent="0.25">
      <c r="A41" s="3">
        <v>36</v>
      </c>
      <c r="B41" s="4" t="str">
        <f>"00106608"</f>
        <v>00106608</v>
      </c>
    </row>
    <row r="42" spans="1:2" x14ac:dyDescent="0.25">
      <c r="A42" s="3">
        <v>37</v>
      </c>
      <c r="B42" s="4" t="str">
        <f>"00106697"</f>
        <v>00106697</v>
      </c>
    </row>
    <row r="43" spans="1:2" x14ac:dyDescent="0.25">
      <c r="A43" s="3">
        <v>38</v>
      </c>
      <c r="B43" s="4" t="str">
        <f>"00107409"</f>
        <v>00107409</v>
      </c>
    </row>
    <row r="44" spans="1:2" x14ac:dyDescent="0.25">
      <c r="A44" s="3">
        <v>39</v>
      </c>
      <c r="B44" s="4" t="str">
        <f>"00108471"</f>
        <v>00108471</v>
      </c>
    </row>
    <row r="45" spans="1:2" x14ac:dyDescent="0.25">
      <c r="A45" s="3">
        <v>40</v>
      </c>
      <c r="B45" s="4" t="str">
        <f>"00109006"</f>
        <v>00109006</v>
      </c>
    </row>
    <row r="46" spans="1:2" x14ac:dyDescent="0.25">
      <c r="A46" s="3">
        <v>41</v>
      </c>
      <c r="B46" s="4" t="str">
        <f>"00109145"</f>
        <v>00109145</v>
      </c>
    </row>
    <row r="47" spans="1:2" x14ac:dyDescent="0.25">
      <c r="A47" s="3">
        <v>42</v>
      </c>
      <c r="B47" s="4" t="str">
        <f>"00109646"</f>
        <v>00109646</v>
      </c>
    </row>
    <row r="48" spans="1:2" x14ac:dyDescent="0.25">
      <c r="A48" s="3">
        <v>43</v>
      </c>
      <c r="B48" s="4" t="str">
        <f>"00110552"</f>
        <v>00110552</v>
      </c>
    </row>
    <row r="49" spans="1:2" x14ac:dyDescent="0.25">
      <c r="A49" s="3">
        <v>44</v>
      </c>
      <c r="B49" s="4" t="str">
        <f>"00110718"</f>
        <v>00110718</v>
      </c>
    </row>
    <row r="50" spans="1:2" x14ac:dyDescent="0.25">
      <c r="A50" s="3">
        <v>45</v>
      </c>
      <c r="B50" s="4" t="str">
        <f>"00111341"</f>
        <v>00111341</v>
      </c>
    </row>
    <row r="51" spans="1:2" x14ac:dyDescent="0.25">
      <c r="A51" s="3">
        <v>46</v>
      </c>
      <c r="B51" s="4" t="str">
        <f>"00112492"</f>
        <v>00112492</v>
      </c>
    </row>
    <row r="52" spans="1:2" x14ac:dyDescent="0.25">
      <c r="A52" s="3">
        <v>47</v>
      </c>
      <c r="B52" s="4" t="str">
        <f>"00113748"</f>
        <v>00113748</v>
      </c>
    </row>
    <row r="53" spans="1:2" x14ac:dyDescent="0.25">
      <c r="A53" s="3">
        <v>48</v>
      </c>
      <c r="B53" s="4" t="str">
        <f>"00114871"</f>
        <v>00114871</v>
      </c>
    </row>
    <row r="54" spans="1:2" x14ac:dyDescent="0.25">
      <c r="A54" s="3">
        <v>49</v>
      </c>
      <c r="B54" s="4" t="str">
        <f>"00115674"</f>
        <v>00115674</v>
      </c>
    </row>
    <row r="55" spans="1:2" x14ac:dyDescent="0.25">
      <c r="A55" s="3">
        <v>50</v>
      </c>
      <c r="B55" s="4" t="str">
        <f>"00116598"</f>
        <v>00116598</v>
      </c>
    </row>
    <row r="56" spans="1:2" x14ac:dyDescent="0.25">
      <c r="A56" s="3">
        <v>51</v>
      </c>
      <c r="B56" s="4" t="str">
        <f>"00116995"</f>
        <v>00116995</v>
      </c>
    </row>
    <row r="57" spans="1:2" x14ac:dyDescent="0.25">
      <c r="A57" s="3">
        <v>52</v>
      </c>
      <c r="B57" s="4" t="str">
        <f>"00117012"</f>
        <v>00117012</v>
      </c>
    </row>
    <row r="58" spans="1:2" x14ac:dyDescent="0.25">
      <c r="A58" s="3">
        <v>53</v>
      </c>
      <c r="B58" s="4" t="str">
        <f>"00118280"</f>
        <v>00118280</v>
      </c>
    </row>
    <row r="59" spans="1:2" x14ac:dyDescent="0.25">
      <c r="A59" s="3">
        <v>54</v>
      </c>
      <c r="B59" s="4" t="str">
        <f>"00118902"</f>
        <v>00118902</v>
      </c>
    </row>
    <row r="60" spans="1:2" x14ac:dyDescent="0.25">
      <c r="A60" s="3">
        <v>55</v>
      </c>
      <c r="B60" s="4" t="str">
        <f>"00119360"</f>
        <v>00119360</v>
      </c>
    </row>
    <row r="61" spans="1:2" x14ac:dyDescent="0.25">
      <c r="A61" s="3">
        <v>56</v>
      </c>
      <c r="B61" s="4" t="str">
        <f>"00120110"</f>
        <v>00120110</v>
      </c>
    </row>
    <row r="62" spans="1:2" x14ac:dyDescent="0.25">
      <c r="A62" s="3">
        <v>57</v>
      </c>
      <c r="B62" s="4" t="str">
        <f>"00121590"</f>
        <v>00121590</v>
      </c>
    </row>
    <row r="63" spans="1:2" x14ac:dyDescent="0.25">
      <c r="A63" s="3">
        <v>58</v>
      </c>
      <c r="B63" s="4" t="str">
        <f>"00121864"</f>
        <v>00121864</v>
      </c>
    </row>
    <row r="64" spans="1:2" x14ac:dyDescent="0.25">
      <c r="A64" s="3">
        <v>59</v>
      </c>
      <c r="B64" s="4" t="str">
        <f>"00121969"</f>
        <v>00121969</v>
      </c>
    </row>
    <row r="65" spans="1:2" x14ac:dyDescent="0.25">
      <c r="A65" s="3">
        <v>60</v>
      </c>
      <c r="B65" s="4" t="str">
        <f>"00122056"</f>
        <v>00122056</v>
      </c>
    </row>
    <row r="66" spans="1:2" x14ac:dyDescent="0.25">
      <c r="A66" s="3">
        <v>61</v>
      </c>
      <c r="B66" s="4" t="str">
        <f>"00122324"</f>
        <v>00122324</v>
      </c>
    </row>
    <row r="67" spans="1:2" x14ac:dyDescent="0.25">
      <c r="A67" s="3">
        <v>62</v>
      </c>
      <c r="B67" s="4" t="str">
        <f>"00122505"</f>
        <v>00122505</v>
      </c>
    </row>
    <row r="68" spans="1:2" x14ac:dyDescent="0.25">
      <c r="A68" s="3">
        <v>63</v>
      </c>
      <c r="B68" s="4" t="str">
        <f>"00122630"</f>
        <v>00122630</v>
      </c>
    </row>
    <row r="69" spans="1:2" x14ac:dyDescent="0.25">
      <c r="A69" s="3">
        <v>64</v>
      </c>
      <c r="B69" s="4" t="str">
        <f>"00122913"</f>
        <v>00122913</v>
      </c>
    </row>
    <row r="70" spans="1:2" x14ac:dyDescent="0.25">
      <c r="A70" s="3">
        <v>65</v>
      </c>
      <c r="B70" s="4" t="str">
        <f>"00125635"</f>
        <v>00125635</v>
      </c>
    </row>
    <row r="71" spans="1:2" x14ac:dyDescent="0.25">
      <c r="A71" s="3">
        <v>66</v>
      </c>
      <c r="B71" s="4" t="str">
        <f>"00127107"</f>
        <v>00127107</v>
      </c>
    </row>
    <row r="72" spans="1:2" x14ac:dyDescent="0.25">
      <c r="A72" s="3">
        <v>67</v>
      </c>
      <c r="B72" s="4" t="str">
        <f>"00127552"</f>
        <v>00127552</v>
      </c>
    </row>
    <row r="73" spans="1:2" x14ac:dyDescent="0.25">
      <c r="A73" s="3">
        <v>68</v>
      </c>
      <c r="B73" s="4" t="str">
        <f>"00129713"</f>
        <v>00129713</v>
      </c>
    </row>
    <row r="74" spans="1:2" x14ac:dyDescent="0.25">
      <c r="A74" s="3">
        <v>69</v>
      </c>
      <c r="B74" s="4" t="str">
        <f>"00129742"</f>
        <v>00129742</v>
      </c>
    </row>
    <row r="75" spans="1:2" x14ac:dyDescent="0.25">
      <c r="A75" s="3">
        <v>70</v>
      </c>
      <c r="B75" s="4" t="str">
        <f>"00129761"</f>
        <v>00129761</v>
      </c>
    </row>
    <row r="76" spans="1:2" x14ac:dyDescent="0.25">
      <c r="A76" s="3">
        <v>71</v>
      </c>
      <c r="B76" s="4" t="str">
        <f>"00131153"</f>
        <v>00131153</v>
      </c>
    </row>
    <row r="77" spans="1:2" x14ac:dyDescent="0.25">
      <c r="A77" s="3">
        <v>72</v>
      </c>
      <c r="B77" s="4" t="str">
        <f>"00131270"</f>
        <v>00131270</v>
      </c>
    </row>
    <row r="78" spans="1:2" x14ac:dyDescent="0.25">
      <c r="A78" s="3">
        <v>73</v>
      </c>
      <c r="B78" s="4" t="str">
        <f>"00131713"</f>
        <v>00131713</v>
      </c>
    </row>
    <row r="79" spans="1:2" x14ac:dyDescent="0.25">
      <c r="A79" s="3">
        <v>74</v>
      </c>
      <c r="B79" s="4" t="str">
        <f>"00131821"</f>
        <v>00131821</v>
      </c>
    </row>
    <row r="80" spans="1:2" x14ac:dyDescent="0.25">
      <c r="A80" s="3">
        <v>75</v>
      </c>
      <c r="B80" s="4" t="str">
        <f>"00131980"</f>
        <v>00131980</v>
      </c>
    </row>
    <row r="81" spans="1:2" x14ac:dyDescent="0.25">
      <c r="A81" s="3">
        <v>76</v>
      </c>
      <c r="B81" s="4" t="str">
        <f>"00132167"</f>
        <v>00132167</v>
      </c>
    </row>
    <row r="82" spans="1:2" x14ac:dyDescent="0.25">
      <c r="A82" s="3">
        <v>77</v>
      </c>
      <c r="B82" s="4" t="str">
        <f>"00132629"</f>
        <v>00132629</v>
      </c>
    </row>
    <row r="83" spans="1:2" x14ac:dyDescent="0.25">
      <c r="A83" s="3">
        <v>78</v>
      </c>
      <c r="B83" s="4" t="str">
        <f>"00134668"</f>
        <v>00134668</v>
      </c>
    </row>
    <row r="84" spans="1:2" x14ac:dyDescent="0.25">
      <c r="A84" s="3">
        <v>79</v>
      </c>
      <c r="B84" s="4" t="str">
        <f>"00134863"</f>
        <v>00134863</v>
      </c>
    </row>
    <row r="85" spans="1:2" x14ac:dyDescent="0.25">
      <c r="A85" s="3">
        <v>80</v>
      </c>
      <c r="B85" s="4" t="str">
        <f>"00135024"</f>
        <v>00135024</v>
      </c>
    </row>
    <row r="86" spans="1:2" x14ac:dyDescent="0.25">
      <c r="A86" s="3">
        <v>81</v>
      </c>
      <c r="B86" s="4" t="str">
        <f>"00135181"</f>
        <v>00135181</v>
      </c>
    </row>
    <row r="87" spans="1:2" x14ac:dyDescent="0.25">
      <c r="A87" s="3">
        <v>82</v>
      </c>
      <c r="B87" s="4" t="str">
        <f>"00135608"</f>
        <v>00135608</v>
      </c>
    </row>
    <row r="88" spans="1:2" x14ac:dyDescent="0.25">
      <c r="A88" s="3">
        <v>83</v>
      </c>
      <c r="B88" s="4" t="str">
        <f>"00137261"</f>
        <v>00137261</v>
      </c>
    </row>
    <row r="89" spans="1:2" x14ac:dyDescent="0.25">
      <c r="A89" s="3">
        <v>84</v>
      </c>
      <c r="B89" s="4" t="str">
        <f>"00139298"</f>
        <v>00139298</v>
      </c>
    </row>
    <row r="90" spans="1:2" x14ac:dyDescent="0.25">
      <c r="A90" s="3">
        <v>85</v>
      </c>
      <c r="B90" s="4" t="str">
        <f>"00141257"</f>
        <v>00141257</v>
      </c>
    </row>
    <row r="91" spans="1:2" x14ac:dyDescent="0.25">
      <c r="A91" s="3">
        <v>86</v>
      </c>
      <c r="B91" s="4" t="str">
        <f>"00144265"</f>
        <v>00144265</v>
      </c>
    </row>
    <row r="92" spans="1:2" x14ac:dyDescent="0.25">
      <c r="A92" s="3">
        <v>87</v>
      </c>
      <c r="B92" s="4" t="str">
        <f>"00146698"</f>
        <v>00146698</v>
      </c>
    </row>
    <row r="93" spans="1:2" x14ac:dyDescent="0.25">
      <c r="A93" s="3">
        <v>88</v>
      </c>
      <c r="B93" s="4" t="str">
        <f>"00147618"</f>
        <v>00147618</v>
      </c>
    </row>
    <row r="94" spans="1:2" x14ac:dyDescent="0.25">
      <c r="A94" s="3">
        <v>89</v>
      </c>
      <c r="B94" s="4" t="str">
        <f>"00148523"</f>
        <v>00148523</v>
      </c>
    </row>
    <row r="95" spans="1:2" x14ac:dyDescent="0.25">
      <c r="A95" s="3">
        <v>90</v>
      </c>
      <c r="B95" s="4" t="str">
        <f>"00149839"</f>
        <v>00149839</v>
      </c>
    </row>
    <row r="96" spans="1:2" x14ac:dyDescent="0.25">
      <c r="A96" s="3">
        <v>91</v>
      </c>
      <c r="B96" s="4" t="str">
        <f>"00149852"</f>
        <v>00149852</v>
      </c>
    </row>
    <row r="97" spans="1:2" x14ac:dyDescent="0.25">
      <c r="A97" s="3">
        <v>92</v>
      </c>
      <c r="B97" s="4" t="str">
        <f>"00149907"</f>
        <v>00149907</v>
      </c>
    </row>
    <row r="98" spans="1:2" x14ac:dyDescent="0.25">
      <c r="A98" s="3">
        <v>93</v>
      </c>
      <c r="B98" s="4" t="str">
        <f>"00151120"</f>
        <v>00151120</v>
      </c>
    </row>
    <row r="99" spans="1:2" x14ac:dyDescent="0.25">
      <c r="A99" s="3">
        <v>94</v>
      </c>
      <c r="B99" s="4" t="str">
        <f>"00154855"</f>
        <v>00154855</v>
      </c>
    </row>
    <row r="100" spans="1:2" x14ac:dyDescent="0.25">
      <c r="A100" s="3">
        <v>95</v>
      </c>
      <c r="B100" s="4" t="str">
        <f>"00163401"</f>
        <v>00163401</v>
      </c>
    </row>
    <row r="101" spans="1:2" x14ac:dyDescent="0.25">
      <c r="A101" s="3">
        <v>96</v>
      </c>
      <c r="B101" s="4" t="str">
        <f>"00176057"</f>
        <v>00176057</v>
      </c>
    </row>
    <row r="102" spans="1:2" x14ac:dyDescent="0.25">
      <c r="A102" s="3">
        <v>97</v>
      </c>
      <c r="B102" s="4" t="str">
        <f>"00176987"</f>
        <v>00176987</v>
      </c>
    </row>
    <row r="103" spans="1:2" x14ac:dyDescent="0.25">
      <c r="A103" s="3">
        <v>98</v>
      </c>
      <c r="B103" s="4" t="str">
        <f>"00184232"</f>
        <v>00184232</v>
      </c>
    </row>
    <row r="104" spans="1:2" x14ac:dyDescent="0.25">
      <c r="A104" s="3">
        <v>99</v>
      </c>
      <c r="B104" s="4" t="str">
        <f>"00189368"</f>
        <v>00189368</v>
      </c>
    </row>
    <row r="105" spans="1:2" x14ac:dyDescent="0.25">
      <c r="A105" s="3">
        <v>100</v>
      </c>
      <c r="B105" s="4" t="str">
        <f>"00199245"</f>
        <v>00199245</v>
      </c>
    </row>
    <row r="106" spans="1:2" x14ac:dyDescent="0.25">
      <c r="A106" s="3">
        <v>101</v>
      </c>
      <c r="B106" s="4" t="str">
        <f>"00199886"</f>
        <v>00199886</v>
      </c>
    </row>
    <row r="107" spans="1:2" x14ac:dyDescent="0.25">
      <c r="A107" s="3">
        <v>102</v>
      </c>
      <c r="B107" s="4" t="str">
        <f>"00199995"</f>
        <v>00199995</v>
      </c>
    </row>
    <row r="108" spans="1:2" x14ac:dyDescent="0.25">
      <c r="A108" s="3">
        <v>103</v>
      </c>
      <c r="B108" s="4" t="str">
        <f>"00210530"</f>
        <v>00210530</v>
      </c>
    </row>
    <row r="109" spans="1:2" x14ac:dyDescent="0.25">
      <c r="A109" s="3">
        <v>104</v>
      </c>
      <c r="B109" s="4" t="str">
        <f>"00214393"</f>
        <v>00214393</v>
      </c>
    </row>
    <row r="110" spans="1:2" x14ac:dyDescent="0.25">
      <c r="A110" s="3">
        <v>105</v>
      </c>
      <c r="B110" s="4" t="str">
        <f>"00219740"</f>
        <v>00219740</v>
      </c>
    </row>
    <row r="111" spans="1:2" x14ac:dyDescent="0.25">
      <c r="A111" s="3">
        <v>106</v>
      </c>
      <c r="B111" s="4" t="str">
        <f>"00221515"</f>
        <v>00221515</v>
      </c>
    </row>
    <row r="112" spans="1:2" x14ac:dyDescent="0.25">
      <c r="A112" s="3">
        <v>107</v>
      </c>
      <c r="B112" s="4" t="str">
        <f>"00223905"</f>
        <v>00223905</v>
      </c>
    </row>
    <row r="113" spans="1:2" x14ac:dyDescent="0.25">
      <c r="A113" s="3">
        <v>108</v>
      </c>
      <c r="B113" s="4" t="str">
        <f>"00225219"</f>
        <v>00225219</v>
      </c>
    </row>
    <row r="114" spans="1:2" x14ac:dyDescent="0.25">
      <c r="A114" s="3">
        <v>109</v>
      </c>
      <c r="B114" s="4" t="str">
        <f>"00225301"</f>
        <v>00225301</v>
      </c>
    </row>
    <row r="115" spans="1:2" x14ac:dyDescent="0.25">
      <c r="A115" s="3">
        <v>110</v>
      </c>
      <c r="B115" s="4" t="str">
        <f>"00225574"</f>
        <v>00225574</v>
      </c>
    </row>
    <row r="116" spans="1:2" x14ac:dyDescent="0.25">
      <c r="A116" s="3">
        <v>111</v>
      </c>
      <c r="B116" s="4" t="str">
        <f>"00228203"</f>
        <v>00228203</v>
      </c>
    </row>
    <row r="117" spans="1:2" x14ac:dyDescent="0.25">
      <c r="A117" s="3">
        <v>112</v>
      </c>
      <c r="B117" s="4" t="str">
        <f>"00229233"</f>
        <v>00229233</v>
      </c>
    </row>
    <row r="118" spans="1:2" x14ac:dyDescent="0.25">
      <c r="A118" s="3">
        <v>113</v>
      </c>
      <c r="B118" s="4" t="str">
        <f>"00229505"</f>
        <v>00229505</v>
      </c>
    </row>
    <row r="119" spans="1:2" x14ac:dyDescent="0.25">
      <c r="A119" s="3">
        <v>114</v>
      </c>
      <c r="B119" s="4" t="str">
        <f>"00230642"</f>
        <v>00230642</v>
      </c>
    </row>
    <row r="120" spans="1:2" x14ac:dyDescent="0.25">
      <c r="A120" s="3">
        <v>115</v>
      </c>
      <c r="B120" s="4" t="str">
        <f>"00231298"</f>
        <v>00231298</v>
      </c>
    </row>
    <row r="121" spans="1:2" x14ac:dyDescent="0.25">
      <c r="A121" s="3">
        <v>116</v>
      </c>
      <c r="B121" s="4" t="str">
        <f>"00235432"</f>
        <v>00235432</v>
      </c>
    </row>
    <row r="122" spans="1:2" x14ac:dyDescent="0.25">
      <c r="A122" s="3">
        <v>117</v>
      </c>
      <c r="B122" s="4" t="str">
        <f>"00236012"</f>
        <v>00236012</v>
      </c>
    </row>
    <row r="123" spans="1:2" x14ac:dyDescent="0.25">
      <c r="A123" s="3">
        <v>118</v>
      </c>
      <c r="B123" s="4" t="str">
        <f>"00237062"</f>
        <v>00237062</v>
      </c>
    </row>
    <row r="124" spans="1:2" x14ac:dyDescent="0.25">
      <c r="A124" s="3">
        <v>119</v>
      </c>
      <c r="B124" s="4" t="str">
        <f>"00238887"</f>
        <v>00238887</v>
      </c>
    </row>
    <row r="125" spans="1:2" x14ac:dyDescent="0.25">
      <c r="A125" s="3">
        <v>120</v>
      </c>
      <c r="B125" s="4" t="str">
        <f>"00239056"</f>
        <v>00239056</v>
      </c>
    </row>
    <row r="126" spans="1:2" x14ac:dyDescent="0.25">
      <c r="A126" s="3">
        <v>121</v>
      </c>
      <c r="B126" s="4" t="str">
        <f>"00239707"</f>
        <v>00239707</v>
      </c>
    </row>
    <row r="127" spans="1:2" x14ac:dyDescent="0.25">
      <c r="A127" s="3">
        <v>122</v>
      </c>
      <c r="B127" s="4" t="str">
        <f>"00244492"</f>
        <v>00244492</v>
      </c>
    </row>
    <row r="128" spans="1:2" x14ac:dyDescent="0.25">
      <c r="A128" s="3">
        <v>123</v>
      </c>
      <c r="B128" s="4" t="str">
        <f>"00244768"</f>
        <v>00244768</v>
      </c>
    </row>
    <row r="129" spans="1:2" x14ac:dyDescent="0.25">
      <c r="A129" s="3">
        <v>124</v>
      </c>
      <c r="B129" s="4" t="str">
        <f>"00255692"</f>
        <v>00255692</v>
      </c>
    </row>
    <row r="130" spans="1:2" x14ac:dyDescent="0.25">
      <c r="A130" s="3">
        <v>125</v>
      </c>
      <c r="B130" s="4" t="str">
        <f>"00260110"</f>
        <v>00260110</v>
      </c>
    </row>
    <row r="131" spans="1:2" x14ac:dyDescent="0.25">
      <c r="A131" s="3">
        <v>126</v>
      </c>
      <c r="B131" s="4" t="str">
        <f>"00262803"</f>
        <v>00262803</v>
      </c>
    </row>
    <row r="132" spans="1:2" x14ac:dyDescent="0.25">
      <c r="A132" s="3">
        <v>127</v>
      </c>
      <c r="B132" s="4" t="str">
        <f>"00270996"</f>
        <v>00270996</v>
      </c>
    </row>
    <row r="133" spans="1:2" x14ac:dyDescent="0.25">
      <c r="A133" s="3">
        <v>128</v>
      </c>
      <c r="B133" s="4" t="str">
        <f>"00273192"</f>
        <v>00273192</v>
      </c>
    </row>
    <row r="134" spans="1:2" x14ac:dyDescent="0.25">
      <c r="A134" s="3">
        <v>129</v>
      </c>
      <c r="B134" s="4" t="str">
        <f>"00282278"</f>
        <v>00282278</v>
      </c>
    </row>
    <row r="135" spans="1:2" x14ac:dyDescent="0.25">
      <c r="A135" s="3">
        <v>130</v>
      </c>
      <c r="B135" s="4" t="str">
        <f>"00305619"</f>
        <v>00305619</v>
      </c>
    </row>
    <row r="136" spans="1:2" x14ac:dyDescent="0.25">
      <c r="A136" s="3">
        <v>131</v>
      </c>
      <c r="B136" s="4" t="str">
        <f>"00306641"</f>
        <v>00306641</v>
      </c>
    </row>
    <row r="137" spans="1:2" x14ac:dyDescent="0.25">
      <c r="A137" s="3">
        <v>132</v>
      </c>
      <c r="B137" s="4" t="str">
        <f>"00326014"</f>
        <v>00326014</v>
      </c>
    </row>
    <row r="138" spans="1:2" x14ac:dyDescent="0.25">
      <c r="A138" s="3">
        <v>133</v>
      </c>
      <c r="B138" s="4" t="str">
        <f>"00326122"</f>
        <v>00326122</v>
      </c>
    </row>
    <row r="139" spans="1:2" x14ac:dyDescent="0.25">
      <c r="A139" s="3">
        <v>134</v>
      </c>
      <c r="B139" s="4" t="str">
        <f>"00346319"</f>
        <v>00346319</v>
      </c>
    </row>
    <row r="140" spans="1:2" x14ac:dyDescent="0.25">
      <c r="A140" s="3">
        <v>135</v>
      </c>
      <c r="B140" s="4" t="str">
        <f>"00351425"</f>
        <v>00351425</v>
      </c>
    </row>
    <row r="141" spans="1:2" x14ac:dyDescent="0.25">
      <c r="A141" s="3">
        <v>136</v>
      </c>
      <c r="B141" s="4" t="str">
        <f>"00352735"</f>
        <v>00352735</v>
      </c>
    </row>
    <row r="142" spans="1:2" x14ac:dyDescent="0.25">
      <c r="A142" s="3">
        <v>137</v>
      </c>
      <c r="B142" s="4" t="str">
        <f>"00364831"</f>
        <v>00364831</v>
      </c>
    </row>
    <row r="143" spans="1:2" x14ac:dyDescent="0.25">
      <c r="A143" s="3">
        <v>138</v>
      </c>
      <c r="B143" s="4" t="str">
        <f>"00400195"</f>
        <v>00400195</v>
      </c>
    </row>
    <row r="144" spans="1:2" x14ac:dyDescent="0.25">
      <c r="A144" s="3">
        <v>139</v>
      </c>
      <c r="B144" s="4" t="str">
        <f>"00418235"</f>
        <v>00418235</v>
      </c>
    </row>
    <row r="145" spans="1:2" x14ac:dyDescent="0.25">
      <c r="A145" s="3">
        <v>140</v>
      </c>
      <c r="B145" s="4" t="str">
        <f>"00424699"</f>
        <v>00424699</v>
      </c>
    </row>
    <row r="146" spans="1:2" x14ac:dyDescent="0.25">
      <c r="A146" s="3">
        <v>141</v>
      </c>
      <c r="B146" s="4" t="str">
        <f>"00426922"</f>
        <v>00426922</v>
      </c>
    </row>
    <row r="147" spans="1:2" x14ac:dyDescent="0.25">
      <c r="A147" s="3">
        <v>142</v>
      </c>
      <c r="B147" s="4" t="str">
        <f>"00431226"</f>
        <v>00431226</v>
      </c>
    </row>
    <row r="148" spans="1:2" x14ac:dyDescent="0.25">
      <c r="A148" s="3">
        <v>143</v>
      </c>
      <c r="B148" s="4" t="str">
        <f>"00431623"</f>
        <v>00431623</v>
      </c>
    </row>
    <row r="149" spans="1:2" x14ac:dyDescent="0.25">
      <c r="A149" s="3">
        <v>144</v>
      </c>
      <c r="B149" s="4" t="str">
        <f>"00432203"</f>
        <v>00432203</v>
      </c>
    </row>
    <row r="150" spans="1:2" x14ac:dyDescent="0.25">
      <c r="A150" s="3">
        <v>145</v>
      </c>
      <c r="B150" s="4" t="str">
        <f>"00433845"</f>
        <v>00433845</v>
      </c>
    </row>
    <row r="151" spans="1:2" x14ac:dyDescent="0.25">
      <c r="A151" s="3">
        <v>146</v>
      </c>
      <c r="B151" s="4" t="str">
        <f>"00435130"</f>
        <v>00435130</v>
      </c>
    </row>
    <row r="152" spans="1:2" x14ac:dyDescent="0.25">
      <c r="A152" s="3">
        <v>147</v>
      </c>
      <c r="B152" s="4" t="str">
        <f>"00436331"</f>
        <v>00436331</v>
      </c>
    </row>
    <row r="153" spans="1:2" x14ac:dyDescent="0.25">
      <c r="A153" s="3">
        <v>148</v>
      </c>
      <c r="B153" s="4" t="str">
        <f>"00442502"</f>
        <v>00442502</v>
      </c>
    </row>
    <row r="154" spans="1:2" x14ac:dyDescent="0.25">
      <c r="A154" s="3">
        <v>149</v>
      </c>
      <c r="B154" s="4" t="str">
        <f>"00451030"</f>
        <v>00451030</v>
      </c>
    </row>
    <row r="155" spans="1:2" x14ac:dyDescent="0.25">
      <c r="A155" s="3">
        <v>150</v>
      </c>
      <c r="B155" s="4" t="str">
        <f>"00451694"</f>
        <v>00451694</v>
      </c>
    </row>
    <row r="156" spans="1:2" x14ac:dyDescent="0.25">
      <c r="A156" s="3">
        <v>151</v>
      </c>
      <c r="B156" s="4" t="str">
        <f>"00452563"</f>
        <v>00452563</v>
      </c>
    </row>
    <row r="157" spans="1:2" x14ac:dyDescent="0.25">
      <c r="A157" s="3">
        <v>152</v>
      </c>
      <c r="B157" s="4" t="str">
        <f>"00452578"</f>
        <v>00452578</v>
      </c>
    </row>
    <row r="158" spans="1:2" x14ac:dyDescent="0.25">
      <c r="A158" s="3">
        <v>153</v>
      </c>
      <c r="B158" s="4" t="str">
        <f>"00453953"</f>
        <v>00453953</v>
      </c>
    </row>
    <row r="159" spans="1:2" x14ac:dyDescent="0.25">
      <c r="A159" s="3">
        <v>154</v>
      </c>
      <c r="B159" s="4" t="str">
        <f>"00454055"</f>
        <v>00454055</v>
      </c>
    </row>
    <row r="160" spans="1:2" x14ac:dyDescent="0.25">
      <c r="A160" s="3">
        <v>155</v>
      </c>
      <c r="B160" s="4" t="str">
        <f>"00455606"</f>
        <v>00455606</v>
      </c>
    </row>
    <row r="161" spans="1:2" x14ac:dyDescent="0.25">
      <c r="A161" s="3">
        <v>156</v>
      </c>
      <c r="B161" s="4" t="str">
        <f>"00455870"</f>
        <v>00455870</v>
      </c>
    </row>
    <row r="162" spans="1:2" x14ac:dyDescent="0.25">
      <c r="A162" s="3">
        <v>157</v>
      </c>
      <c r="B162" s="4" t="str">
        <f>"00457921"</f>
        <v>00457921</v>
      </c>
    </row>
    <row r="163" spans="1:2" x14ac:dyDescent="0.25">
      <c r="A163" s="3">
        <v>158</v>
      </c>
      <c r="B163" s="4" t="str">
        <f>"00461924"</f>
        <v>00461924</v>
      </c>
    </row>
    <row r="164" spans="1:2" x14ac:dyDescent="0.25">
      <c r="A164" s="3">
        <v>159</v>
      </c>
      <c r="B164" s="4" t="str">
        <f>"00466336"</f>
        <v>00466336</v>
      </c>
    </row>
    <row r="165" spans="1:2" x14ac:dyDescent="0.25">
      <c r="A165" s="3">
        <v>160</v>
      </c>
      <c r="B165" s="4" t="str">
        <f>"00466401"</f>
        <v>00466401</v>
      </c>
    </row>
    <row r="166" spans="1:2" x14ac:dyDescent="0.25">
      <c r="A166" s="3">
        <v>161</v>
      </c>
      <c r="B166" s="4" t="str">
        <f>"00472124"</f>
        <v>00472124</v>
      </c>
    </row>
    <row r="167" spans="1:2" x14ac:dyDescent="0.25">
      <c r="A167" s="3">
        <v>162</v>
      </c>
      <c r="B167" s="4" t="str">
        <f>"00473652"</f>
        <v>00473652</v>
      </c>
    </row>
    <row r="168" spans="1:2" x14ac:dyDescent="0.25">
      <c r="A168" s="3">
        <v>163</v>
      </c>
      <c r="B168" s="4" t="str">
        <f>"00474604"</f>
        <v>00474604</v>
      </c>
    </row>
    <row r="169" spans="1:2" x14ac:dyDescent="0.25">
      <c r="A169" s="3">
        <v>164</v>
      </c>
      <c r="B169" s="4" t="str">
        <f>"00474608"</f>
        <v>00474608</v>
      </c>
    </row>
    <row r="170" spans="1:2" x14ac:dyDescent="0.25">
      <c r="A170" s="3">
        <v>165</v>
      </c>
      <c r="B170" s="4" t="str">
        <f>"00474787"</f>
        <v>00474787</v>
      </c>
    </row>
    <row r="171" spans="1:2" x14ac:dyDescent="0.25">
      <c r="A171" s="3">
        <v>166</v>
      </c>
      <c r="B171" s="4" t="str">
        <f>"00475641"</f>
        <v>00475641</v>
      </c>
    </row>
    <row r="172" spans="1:2" x14ac:dyDescent="0.25">
      <c r="A172" s="3">
        <v>167</v>
      </c>
      <c r="B172" s="4" t="str">
        <f>"00476729"</f>
        <v>00476729</v>
      </c>
    </row>
    <row r="173" spans="1:2" x14ac:dyDescent="0.25">
      <c r="A173" s="3">
        <v>168</v>
      </c>
      <c r="B173" s="4" t="str">
        <f>"00478685"</f>
        <v>00478685</v>
      </c>
    </row>
    <row r="174" spans="1:2" x14ac:dyDescent="0.25">
      <c r="A174" s="3">
        <v>169</v>
      </c>
      <c r="B174" s="4" t="str">
        <f>"00478730"</f>
        <v>00478730</v>
      </c>
    </row>
    <row r="175" spans="1:2" x14ac:dyDescent="0.25">
      <c r="A175" s="3">
        <v>170</v>
      </c>
      <c r="B175" s="4" t="str">
        <f>"00479688"</f>
        <v>00479688</v>
      </c>
    </row>
    <row r="176" spans="1:2" x14ac:dyDescent="0.25">
      <c r="A176" s="3">
        <v>171</v>
      </c>
      <c r="B176" s="4" t="str">
        <f>"00480568"</f>
        <v>00480568</v>
      </c>
    </row>
    <row r="177" spans="1:2" x14ac:dyDescent="0.25">
      <c r="A177" s="3">
        <v>172</v>
      </c>
      <c r="B177" s="4" t="str">
        <f>"00481175"</f>
        <v>00481175</v>
      </c>
    </row>
    <row r="178" spans="1:2" x14ac:dyDescent="0.25">
      <c r="A178" s="3">
        <v>173</v>
      </c>
      <c r="B178" s="4" t="str">
        <f>"00481621"</f>
        <v>00481621</v>
      </c>
    </row>
    <row r="179" spans="1:2" x14ac:dyDescent="0.25">
      <c r="A179" s="3">
        <v>174</v>
      </c>
      <c r="B179" s="4" t="str">
        <f>"00481742"</f>
        <v>00481742</v>
      </c>
    </row>
    <row r="180" spans="1:2" x14ac:dyDescent="0.25">
      <c r="A180" s="3">
        <v>175</v>
      </c>
      <c r="B180" s="4" t="str">
        <f>"00483877"</f>
        <v>00483877</v>
      </c>
    </row>
    <row r="181" spans="1:2" x14ac:dyDescent="0.25">
      <c r="A181" s="3">
        <v>176</v>
      </c>
      <c r="B181" s="4" t="str">
        <f>"00485130"</f>
        <v>00485130</v>
      </c>
    </row>
    <row r="182" spans="1:2" x14ac:dyDescent="0.25">
      <c r="A182" s="3">
        <v>177</v>
      </c>
      <c r="B182" s="4" t="str">
        <f>"00487489"</f>
        <v>00487489</v>
      </c>
    </row>
    <row r="183" spans="1:2" x14ac:dyDescent="0.25">
      <c r="A183" s="3">
        <v>178</v>
      </c>
      <c r="B183" s="4" t="str">
        <f>"00488355"</f>
        <v>00488355</v>
      </c>
    </row>
    <row r="184" spans="1:2" x14ac:dyDescent="0.25">
      <c r="A184" s="3">
        <v>179</v>
      </c>
      <c r="B184" s="4" t="str">
        <f>"00489756"</f>
        <v>00489756</v>
      </c>
    </row>
    <row r="185" spans="1:2" x14ac:dyDescent="0.25">
      <c r="A185" s="3">
        <v>180</v>
      </c>
      <c r="B185" s="4" t="str">
        <f>"00490530"</f>
        <v>00490530</v>
      </c>
    </row>
    <row r="186" spans="1:2" x14ac:dyDescent="0.25">
      <c r="A186" s="3">
        <v>181</v>
      </c>
      <c r="B186" s="4" t="str">
        <f>"00490761"</f>
        <v>00490761</v>
      </c>
    </row>
    <row r="187" spans="1:2" x14ac:dyDescent="0.25">
      <c r="A187" s="3">
        <v>182</v>
      </c>
      <c r="B187" s="4" t="str">
        <f>"00491402"</f>
        <v>00491402</v>
      </c>
    </row>
    <row r="188" spans="1:2" x14ac:dyDescent="0.25">
      <c r="A188" s="3">
        <v>183</v>
      </c>
      <c r="B188" s="4" t="str">
        <f>"00491909"</f>
        <v>00491909</v>
      </c>
    </row>
    <row r="189" spans="1:2" x14ac:dyDescent="0.25">
      <c r="A189" s="3">
        <v>184</v>
      </c>
      <c r="B189" s="4" t="str">
        <f>"00494700"</f>
        <v>00494700</v>
      </c>
    </row>
    <row r="190" spans="1:2" x14ac:dyDescent="0.25">
      <c r="A190" s="3">
        <v>185</v>
      </c>
      <c r="B190" s="4" t="str">
        <f>"00495806"</f>
        <v>00495806</v>
      </c>
    </row>
    <row r="191" spans="1:2" x14ac:dyDescent="0.25">
      <c r="A191" s="3">
        <v>186</v>
      </c>
      <c r="B191" s="4" t="str">
        <f>"00501277"</f>
        <v>00501277</v>
      </c>
    </row>
    <row r="192" spans="1:2" x14ac:dyDescent="0.25">
      <c r="A192" s="3">
        <v>187</v>
      </c>
      <c r="B192" s="4" t="str">
        <f>"00501612"</f>
        <v>00501612</v>
      </c>
    </row>
    <row r="193" spans="1:2" x14ac:dyDescent="0.25">
      <c r="A193" s="3">
        <v>188</v>
      </c>
      <c r="B193" s="4" t="str">
        <f>"00502120"</f>
        <v>00502120</v>
      </c>
    </row>
    <row r="194" spans="1:2" x14ac:dyDescent="0.25">
      <c r="A194" s="3">
        <v>189</v>
      </c>
      <c r="B194" s="4" t="str">
        <f>"00503005"</f>
        <v>00503005</v>
      </c>
    </row>
    <row r="195" spans="1:2" x14ac:dyDescent="0.25">
      <c r="A195" s="3">
        <v>190</v>
      </c>
      <c r="B195" s="4" t="str">
        <f>"00504006"</f>
        <v>00504006</v>
      </c>
    </row>
    <row r="196" spans="1:2" x14ac:dyDescent="0.25">
      <c r="A196" s="3">
        <v>191</v>
      </c>
      <c r="B196" s="4" t="str">
        <f>"00505716"</f>
        <v>00505716</v>
      </c>
    </row>
    <row r="197" spans="1:2" x14ac:dyDescent="0.25">
      <c r="A197" s="3">
        <v>192</v>
      </c>
      <c r="B197" s="4" t="str">
        <f>"00506800"</f>
        <v>00506800</v>
      </c>
    </row>
    <row r="198" spans="1:2" x14ac:dyDescent="0.25">
      <c r="A198" s="3">
        <v>193</v>
      </c>
      <c r="B198" s="4" t="str">
        <f>"00508001"</f>
        <v>00508001</v>
      </c>
    </row>
    <row r="199" spans="1:2" x14ac:dyDescent="0.25">
      <c r="A199" s="3">
        <v>194</v>
      </c>
      <c r="B199" s="4" t="str">
        <f>"00509334"</f>
        <v>00509334</v>
      </c>
    </row>
    <row r="200" spans="1:2" x14ac:dyDescent="0.25">
      <c r="A200" s="3">
        <v>195</v>
      </c>
      <c r="B200" s="4" t="str">
        <f>"00515296"</f>
        <v>00515296</v>
      </c>
    </row>
    <row r="201" spans="1:2" x14ac:dyDescent="0.25">
      <c r="A201" s="3">
        <v>196</v>
      </c>
      <c r="B201" s="4" t="str">
        <f>"00516793"</f>
        <v>00516793</v>
      </c>
    </row>
    <row r="202" spans="1:2" x14ac:dyDescent="0.25">
      <c r="A202" s="3">
        <v>197</v>
      </c>
      <c r="B202" s="4" t="str">
        <f>"00521916"</f>
        <v>00521916</v>
      </c>
    </row>
    <row r="203" spans="1:2" x14ac:dyDescent="0.25">
      <c r="A203" s="3">
        <v>198</v>
      </c>
      <c r="B203" s="4" t="str">
        <f>"00524900"</f>
        <v>00524900</v>
      </c>
    </row>
    <row r="204" spans="1:2" x14ac:dyDescent="0.25">
      <c r="A204" s="3">
        <v>199</v>
      </c>
      <c r="B204" s="4" t="str">
        <f>"00525209"</f>
        <v>00525209</v>
      </c>
    </row>
    <row r="205" spans="1:2" x14ac:dyDescent="0.25">
      <c r="A205" s="3">
        <v>200</v>
      </c>
      <c r="B205" s="4" t="str">
        <f>"00526507"</f>
        <v>00526507</v>
      </c>
    </row>
    <row r="206" spans="1:2" x14ac:dyDescent="0.25">
      <c r="A206" s="3">
        <v>201</v>
      </c>
      <c r="B206" s="4" t="str">
        <f>"00528418"</f>
        <v>00528418</v>
      </c>
    </row>
    <row r="207" spans="1:2" x14ac:dyDescent="0.25">
      <c r="A207" s="3">
        <v>202</v>
      </c>
      <c r="B207" s="4" t="str">
        <f>"00530433"</f>
        <v>00530433</v>
      </c>
    </row>
    <row r="208" spans="1:2" x14ac:dyDescent="0.25">
      <c r="A208" s="3">
        <v>203</v>
      </c>
      <c r="B208" s="4" t="str">
        <f>"00533421"</f>
        <v>00533421</v>
      </c>
    </row>
    <row r="209" spans="1:2" x14ac:dyDescent="0.25">
      <c r="A209" s="3">
        <v>204</v>
      </c>
      <c r="B209" s="4" t="str">
        <f>"00538193"</f>
        <v>00538193</v>
      </c>
    </row>
    <row r="210" spans="1:2" x14ac:dyDescent="0.25">
      <c r="A210" s="3">
        <v>205</v>
      </c>
      <c r="B210" s="4" t="str">
        <f>"00538318"</f>
        <v>00538318</v>
      </c>
    </row>
    <row r="211" spans="1:2" x14ac:dyDescent="0.25">
      <c r="A211" s="3">
        <v>206</v>
      </c>
      <c r="B211" s="4" t="str">
        <f>"00539120"</f>
        <v>00539120</v>
      </c>
    </row>
    <row r="212" spans="1:2" x14ac:dyDescent="0.25">
      <c r="A212" s="3">
        <v>207</v>
      </c>
      <c r="B212" s="4" t="str">
        <f>"00545321"</f>
        <v>00545321</v>
      </c>
    </row>
    <row r="213" spans="1:2" x14ac:dyDescent="0.25">
      <c r="A213" s="3">
        <v>208</v>
      </c>
      <c r="B213" s="4" t="str">
        <f>"00546075"</f>
        <v>00546075</v>
      </c>
    </row>
    <row r="214" spans="1:2" x14ac:dyDescent="0.25">
      <c r="A214" s="3">
        <v>209</v>
      </c>
      <c r="B214" s="4" t="str">
        <f>"00550100"</f>
        <v>00550100</v>
      </c>
    </row>
    <row r="215" spans="1:2" x14ac:dyDescent="0.25">
      <c r="A215" s="3">
        <v>210</v>
      </c>
      <c r="B215" s="4" t="str">
        <f>"00551057"</f>
        <v>00551057</v>
      </c>
    </row>
    <row r="216" spans="1:2" x14ac:dyDescent="0.25">
      <c r="A216" s="3">
        <v>211</v>
      </c>
      <c r="B216" s="4" t="str">
        <f>"00553480"</f>
        <v>00553480</v>
      </c>
    </row>
    <row r="217" spans="1:2" x14ac:dyDescent="0.25">
      <c r="A217" s="3">
        <v>212</v>
      </c>
      <c r="B217" s="4" t="str">
        <f>"00553898"</f>
        <v>00553898</v>
      </c>
    </row>
    <row r="218" spans="1:2" x14ac:dyDescent="0.25">
      <c r="A218" s="3">
        <v>213</v>
      </c>
      <c r="B218" s="4" t="str">
        <f>"00554430"</f>
        <v>00554430</v>
      </c>
    </row>
    <row r="219" spans="1:2" x14ac:dyDescent="0.25">
      <c r="A219" s="3">
        <v>214</v>
      </c>
      <c r="B219" s="4" t="str">
        <f>"00565161"</f>
        <v>00565161</v>
      </c>
    </row>
    <row r="220" spans="1:2" x14ac:dyDescent="0.25">
      <c r="A220" s="3">
        <v>215</v>
      </c>
      <c r="B220" s="4" t="str">
        <f>"00567683"</f>
        <v>00567683</v>
      </c>
    </row>
    <row r="221" spans="1:2" x14ac:dyDescent="0.25">
      <c r="A221" s="3">
        <v>216</v>
      </c>
      <c r="B221" s="4" t="str">
        <f>"00574060"</f>
        <v>00574060</v>
      </c>
    </row>
    <row r="222" spans="1:2" x14ac:dyDescent="0.25">
      <c r="A222" s="3">
        <v>217</v>
      </c>
      <c r="B222" s="4" t="str">
        <f>"00584363"</f>
        <v>00584363</v>
      </c>
    </row>
    <row r="223" spans="1:2" x14ac:dyDescent="0.25">
      <c r="A223" s="3">
        <v>218</v>
      </c>
      <c r="B223" s="4" t="str">
        <f>"00587239"</f>
        <v>00587239</v>
      </c>
    </row>
    <row r="224" spans="1:2" x14ac:dyDescent="0.25">
      <c r="A224" s="3">
        <v>219</v>
      </c>
      <c r="B224" s="4" t="str">
        <f>"00589715"</f>
        <v>00589715</v>
      </c>
    </row>
    <row r="225" spans="1:2" x14ac:dyDescent="0.25">
      <c r="A225" s="3">
        <v>220</v>
      </c>
      <c r="B225" s="4" t="str">
        <f>"00592349"</f>
        <v>00592349</v>
      </c>
    </row>
    <row r="226" spans="1:2" x14ac:dyDescent="0.25">
      <c r="A226" s="3">
        <v>221</v>
      </c>
      <c r="B226" s="4" t="str">
        <f>"00594455"</f>
        <v>00594455</v>
      </c>
    </row>
    <row r="227" spans="1:2" x14ac:dyDescent="0.25">
      <c r="A227" s="3">
        <v>222</v>
      </c>
      <c r="B227" s="4" t="str">
        <f>"00596316"</f>
        <v>00596316</v>
      </c>
    </row>
    <row r="228" spans="1:2" x14ac:dyDescent="0.25">
      <c r="A228" s="3">
        <v>223</v>
      </c>
      <c r="B228" s="4" t="str">
        <f>"00598953"</f>
        <v>00598953</v>
      </c>
    </row>
    <row r="229" spans="1:2" x14ac:dyDescent="0.25">
      <c r="A229" s="3">
        <v>224</v>
      </c>
      <c r="B229" s="4" t="str">
        <f>"00601248"</f>
        <v>00601248</v>
      </c>
    </row>
    <row r="230" spans="1:2" x14ac:dyDescent="0.25">
      <c r="A230" s="3">
        <v>225</v>
      </c>
      <c r="B230" s="4" t="str">
        <f>"00601305"</f>
        <v>00601305</v>
      </c>
    </row>
    <row r="231" spans="1:2" x14ac:dyDescent="0.25">
      <c r="A231" s="3">
        <v>226</v>
      </c>
      <c r="B231" s="4" t="str">
        <f>"00603803"</f>
        <v>00603803</v>
      </c>
    </row>
    <row r="232" spans="1:2" x14ac:dyDescent="0.25">
      <c r="A232" s="3">
        <v>227</v>
      </c>
      <c r="B232" s="4" t="str">
        <f>"00604594"</f>
        <v>00604594</v>
      </c>
    </row>
    <row r="233" spans="1:2" x14ac:dyDescent="0.25">
      <c r="A233" s="3">
        <v>228</v>
      </c>
      <c r="B233" s="4" t="str">
        <f>"00605326"</f>
        <v>00605326</v>
      </c>
    </row>
    <row r="234" spans="1:2" x14ac:dyDescent="0.25">
      <c r="A234" s="3">
        <v>229</v>
      </c>
      <c r="B234" s="4" t="str">
        <f>"00606231"</f>
        <v>00606231</v>
      </c>
    </row>
    <row r="235" spans="1:2" x14ac:dyDescent="0.25">
      <c r="A235" s="3">
        <v>230</v>
      </c>
      <c r="B235" s="4" t="str">
        <f>"00609604"</f>
        <v>00609604</v>
      </c>
    </row>
    <row r="236" spans="1:2" x14ac:dyDescent="0.25">
      <c r="A236" s="3">
        <v>231</v>
      </c>
      <c r="B236" s="4" t="str">
        <f>"00611728"</f>
        <v>00611728</v>
      </c>
    </row>
    <row r="237" spans="1:2" x14ac:dyDescent="0.25">
      <c r="A237" s="3">
        <v>232</v>
      </c>
      <c r="B237" s="4" t="str">
        <f>"00612288"</f>
        <v>00612288</v>
      </c>
    </row>
    <row r="238" spans="1:2" x14ac:dyDescent="0.25">
      <c r="A238" s="3">
        <v>233</v>
      </c>
      <c r="B238" s="4" t="str">
        <f>"00613386"</f>
        <v>00613386</v>
      </c>
    </row>
    <row r="239" spans="1:2" x14ac:dyDescent="0.25">
      <c r="A239" s="3">
        <v>234</v>
      </c>
      <c r="B239" s="4" t="str">
        <f>"00614082"</f>
        <v>00614082</v>
      </c>
    </row>
    <row r="240" spans="1:2" x14ac:dyDescent="0.25">
      <c r="A240" s="3">
        <v>235</v>
      </c>
      <c r="B240" s="4" t="str">
        <f>"00618159"</f>
        <v>00618159</v>
      </c>
    </row>
    <row r="241" spans="1:2" x14ac:dyDescent="0.25">
      <c r="A241" s="3">
        <v>236</v>
      </c>
      <c r="B241" s="4" t="str">
        <f>"00621415"</f>
        <v>00621415</v>
      </c>
    </row>
    <row r="242" spans="1:2" x14ac:dyDescent="0.25">
      <c r="A242" s="3">
        <v>237</v>
      </c>
      <c r="B242" s="4" t="str">
        <f>"00623768"</f>
        <v>00623768</v>
      </c>
    </row>
    <row r="243" spans="1:2" x14ac:dyDescent="0.25">
      <c r="A243" s="3">
        <v>238</v>
      </c>
      <c r="B243" s="4" t="str">
        <f>"00624487"</f>
        <v>00624487</v>
      </c>
    </row>
    <row r="244" spans="1:2" x14ac:dyDescent="0.25">
      <c r="A244" s="3">
        <v>239</v>
      </c>
      <c r="B244" s="4" t="str">
        <f>"00624514"</f>
        <v>00624514</v>
      </c>
    </row>
    <row r="245" spans="1:2" x14ac:dyDescent="0.25">
      <c r="A245" s="3">
        <v>240</v>
      </c>
      <c r="B245" s="4" t="str">
        <f>"00628011"</f>
        <v>00628011</v>
      </c>
    </row>
    <row r="246" spans="1:2" x14ac:dyDescent="0.25">
      <c r="A246" s="3">
        <v>241</v>
      </c>
      <c r="B246" s="4" t="str">
        <f>"00629855"</f>
        <v>00629855</v>
      </c>
    </row>
    <row r="247" spans="1:2" x14ac:dyDescent="0.25">
      <c r="A247" s="3">
        <v>242</v>
      </c>
      <c r="B247" s="4" t="str">
        <f>"00630131"</f>
        <v>00630131</v>
      </c>
    </row>
    <row r="248" spans="1:2" x14ac:dyDescent="0.25">
      <c r="A248" s="3">
        <v>243</v>
      </c>
      <c r="B248" s="4" t="str">
        <f>"00632213"</f>
        <v>00632213</v>
      </c>
    </row>
    <row r="249" spans="1:2" x14ac:dyDescent="0.25">
      <c r="A249" s="3">
        <v>244</v>
      </c>
      <c r="B249" s="4" t="str">
        <f>"00633732"</f>
        <v>00633732</v>
      </c>
    </row>
    <row r="250" spans="1:2" x14ac:dyDescent="0.25">
      <c r="A250" s="3">
        <v>245</v>
      </c>
      <c r="B250" s="4" t="str">
        <f>"00636575"</f>
        <v>00636575</v>
      </c>
    </row>
    <row r="251" spans="1:2" x14ac:dyDescent="0.25">
      <c r="A251" s="3">
        <v>246</v>
      </c>
      <c r="B251" s="4" t="str">
        <f>"00637100"</f>
        <v>00637100</v>
      </c>
    </row>
    <row r="252" spans="1:2" x14ac:dyDescent="0.25">
      <c r="A252" s="3">
        <v>247</v>
      </c>
      <c r="B252" s="4" t="str">
        <f>"00637858"</f>
        <v>00637858</v>
      </c>
    </row>
    <row r="253" spans="1:2" x14ac:dyDescent="0.25">
      <c r="A253" s="3">
        <v>248</v>
      </c>
      <c r="B253" s="4" t="str">
        <f>"00637946"</f>
        <v>00637946</v>
      </c>
    </row>
    <row r="254" spans="1:2" x14ac:dyDescent="0.25">
      <c r="A254" s="3">
        <v>249</v>
      </c>
      <c r="B254" s="4" t="str">
        <f>"00639166"</f>
        <v>00639166</v>
      </c>
    </row>
    <row r="255" spans="1:2" x14ac:dyDescent="0.25">
      <c r="A255" s="3">
        <v>250</v>
      </c>
      <c r="B255" s="4" t="str">
        <f>"00640549"</f>
        <v>00640549</v>
      </c>
    </row>
    <row r="256" spans="1:2" x14ac:dyDescent="0.25">
      <c r="A256" s="3">
        <v>251</v>
      </c>
      <c r="B256" s="4" t="str">
        <f>"00641306"</f>
        <v>00641306</v>
      </c>
    </row>
    <row r="257" spans="1:2" x14ac:dyDescent="0.25">
      <c r="A257" s="3">
        <v>252</v>
      </c>
      <c r="B257" s="4" t="str">
        <f>"00641526"</f>
        <v>00641526</v>
      </c>
    </row>
    <row r="258" spans="1:2" x14ac:dyDescent="0.25">
      <c r="A258" s="3">
        <v>253</v>
      </c>
      <c r="B258" s="4" t="str">
        <f>"00641698"</f>
        <v>00641698</v>
      </c>
    </row>
    <row r="259" spans="1:2" x14ac:dyDescent="0.25">
      <c r="A259" s="3">
        <v>254</v>
      </c>
      <c r="B259" s="4" t="str">
        <f>"00649595"</f>
        <v>00649595</v>
      </c>
    </row>
    <row r="260" spans="1:2" x14ac:dyDescent="0.25">
      <c r="A260" s="3">
        <v>255</v>
      </c>
      <c r="B260" s="4" t="str">
        <f>"00650273"</f>
        <v>00650273</v>
      </c>
    </row>
    <row r="261" spans="1:2" x14ac:dyDescent="0.25">
      <c r="A261" s="3">
        <v>256</v>
      </c>
      <c r="B261" s="4" t="str">
        <f>"00652629"</f>
        <v>00652629</v>
      </c>
    </row>
    <row r="262" spans="1:2" x14ac:dyDescent="0.25">
      <c r="A262" s="3">
        <v>257</v>
      </c>
      <c r="B262" s="4" t="str">
        <f>"00655899"</f>
        <v>00655899</v>
      </c>
    </row>
    <row r="263" spans="1:2" x14ac:dyDescent="0.25">
      <c r="A263" s="3">
        <v>258</v>
      </c>
      <c r="B263" s="4" t="str">
        <f>"00656174"</f>
        <v>00656174</v>
      </c>
    </row>
    <row r="264" spans="1:2" x14ac:dyDescent="0.25">
      <c r="A264" s="3">
        <v>259</v>
      </c>
      <c r="B264" s="4" t="str">
        <f>"00658634"</f>
        <v>00658634</v>
      </c>
    </row>
    <row r="265" spans="1:2" x14ac:dyDescent="0.25">
      <c r="A265" s="3">
        <v>260</v>
      </c>
      <c r="B265" s="4" t="str">
        <f>"00661576"</f>
        <v>00661576</v>
      </c>
    </row>
    <row r="266" spans="1:2" x14ac:dyDescent="0.25">
      <c r="A266" s="3">
        <v>261</v>
      </c>
      <c r="B266" s="4" t="str">
        <f>"00661672"</f>
        <v>00661672</v>
      </c>
    </row>
    <row r="267" spans="1:2" x14ac:dyDescent="0.25">
      <c r="A267" s="3">
        <v>262</v>
      </c>
      <c r="B267" s="4" t="str">
        <f>"00662265"</f>
        <v>00662265</v>
      </c>
    </row>
    <row r="268" spans="1:2" x14ac:dyDescent="0.25">
      <c r="A268" s="3">
        <v>263</v>
      </c>
      <c r="B268" s="4" t="str">
        <f>"00674672"</f>
        <v>00674672</v>
      </c>
    </row>
    <row r="269" spans="1:2" x14ac:dyDescent="0.25">
      <c r="A269" s="3">
        <v>264</v>
      </c>
      <c r="B269" s="4" t="str">
        <f>"00683472"</f>
        <v>00683472</v>
      </c>
    </row>
    <row r="270" spans="1:2" x14ac:dyDescent="0.25">
      <c r="A270" s="3">
        <v>265</v>
      </c>
      <c r="B270" s="4" t="str">
        <f>"00684686"</f>
        <v>00684686</v>
      </c>
    </row>
    <row r="271" spans="1:2" x14ac:dyDescent="0.25">
      <c r="A271" s="3">
        <v>266</v>
      </c>
      <c r="B271" s="4" t="str">
        <f>"00692033"</f>
        <v>00692033</v>
      </c>
    </row>
    <row r="272" spans="1:2" x14ac:dyDescent="0.25">
      <c r="A272" s="3">
        <v>267</v>
      </c>
      <c r="B272" s="4" t="str">
        <f>"00700629"</f>
        <v>00700629</v>
      </c>
    </row>
    <row r="273" spans="1:2" x14ac:dyDescent="0.25">
      <c r="A273" s="3">
        <v>268</v>
      </c>
      <c r="B273" s="4" t="str">
        <f>"00714057"</f>
        <v>00714057</v>
      </c>
    </row>
    <row r="274" spans="1:2" x14ac:dyDescent="0.25">
      <c r="A274" s="3">
        <v>269</v>
      </c>
      <c r="B274" s="4" t="str">
        <f>"00714072"</f>
        <v>00714072</v>
      </c>
    </row>
    <row r="275" spans="1:2" x14ac:dyDescent="0.25">
      <c r="A275" s="3">
        <v>270</v>
      </c>
      <c r="B275" s="4" t="str">
        <f>"00716662"</f>
        <v>00716662</v>
      </c>
    </row>
    <row r="276" spans="1:2" x14ac:dyDescent="0.25">
      <c r="A276" s="3">
        <v>271</v>
      </c>
      <c r="B276" s="4" t="str">
        <f>"00717975"</f>
        <v>00717975</v>
      </c>
    </row>
    <row r="277" spans="1:2" x14ac:dyDescent="0.25">
      <c r="A277" s="3">
        <v>272</v>
      </c>
      <c r="B277" s="4" t="str">
        <f>"00718230"</f>
        <v>00718230</v>
      </c>
    </row>
    <row r="278" spans="1:2" x14ac:dyDescent="0.25">
      <c r="A278" s="3">
        <v>273</v>
      </c>
      <c r="B278" s="4" t="str">
        <f>"00720926"</f>
        <v>00720926</v>
      </c>
    </row>
    <row r="279" spans="1:2" x14ac:dyDescent="0.25">
      <c r="A279" s="3">
        <v>274</v>
      </c>
      <c r="B279" s="4" t="str">
        <f>"00726041"</f>
        <v>00726041</v>
      </c>
    </row>
    <row r="280" spans="1:2" x14ac:dyDescent="0.25">
      <c r="A280" s="3">
        <v>275</v>
      </c>
      <c r="B280" s="4" t="str">
        <f>"00736025"</f>
        <v>00736025</v>
      </c>
    </row>
    <row r="281" spans="1:2" x14ac:dyDescent="0.25">
      <c r="A281" s="3">
        <v>276</v>
      </c>
      <c r="B281" s="4" t="str">
        <f>"00737359"</f>
        <v>00737359</v>
      </c>
    </row>
    <row r="282" spans="1:2" x14ac:dyDescent="0.25">
      <c r="A282" s="3">
        <v>277</v>
      </c>
      <c r="B282" s="4" t="str">
        <f>"00738009"</f>
        <v>00738009</v>
      </c>
    </row>
    <row r="283" spans="1:2" x14ac:dyDescent="0.25">
      <c r="A283" s="3">
        <v>278</v>
      </c>
      <c r="B283" s="4" t="str">
        <f>"00738388"</f>
        <v>00738388</v>
      </c>
    </row>
    <row r="284" spans="1:2" x14ac:dyDescent="0.25">
      <c r="A284" s="3">
        <v>279</v>
      </c>
      <c r="B284" s="4" t="str">
        <f>"00739128"</f>
        <v>00739128</v>
      </c>
    </row>
    <row r="285" spans="1:2" x14ac:dyDescent="0.25">
      <c r="A285" s="3">
        <v>280</v>
      </c>
      <c r="B285" s="4" t="str">
        <f>"00747441"</f>
        <v>00747441</v>
      </c>
    </row>
    <row r="286" spans="1:2" x14ac:dyDescent="0.25">
      <c r="A286" s="3">
        <v>281</v>
      </c>
      <c r="B286" s="4" t="str">
        <f>"00756428"</f>
        <v>00756428</v>
      </c>
    </row>
    <row r="287" spans="1:2" x14ac:dyDescent="0.25">
      <c r="A287" s="3">
        <v>282</v>
      </c>
      <c r="B287" s="4" t="str">
        <f>"00756800"</f>
        <v>00756800</v>
      </c>
    </row>
    <row r="288" spans="1:2" x14ac:dyDescent="0.25">
      <c r="A288" s="3">
        <v>283</v>
      </c>
      <c r="B288" s="4" t="str">
        <f>"00757258"</f>
        <v>00757258</v>
      </c>
    </row>
    <row r="289" spans="1:2" x14ac:dyDescent="0.25">
      <c r="A289" s="3">
        <v>284</v>
      </c>
      <c r="B289" s="4" t="str">
        <f>"00760791"</f>
        <v>00760791</v>
      </c>
    </row>
    <row r="290" spans="1:2" x14ac:dyDescent="0.25">
      <c r="A290" s="3">
        <v>285</v>
      </c>
      <c r="B290" s="4" t="str">
        <f>"00760837"</f>
        <v>00760837</v>
      </c>
    </row>
    <row r="291" spans="1:2" x14ac:dyDescent="0.25">
      <c r="A291" s="3">
        <v>286</v>
      </c>
      <c r="B291" s="4" t="str">
        <f>"00760871"</f>
        <v>00760871</v>
      </c>
    </row>
    <row r="292" spans="1:2" x14ac:dyDescent="0.25">
      <c r="A292" s="3">
        <v>287</v>
      </c>
      <c r="B292" s="4" t="str">
        <f>"00761384"</f>
        <v>00761384</v>
      </c>
    </row>
    <row r="293" spans="1:2" x14ac:dyDescent="0.25">
      <c r="A293" s="3">
        <v>288</v>
      </c>
      <c r="B293" s="4" t="str">
        <f>"00761953"</f>
        <v>00761953</v>
      </c>
    </row>
    <row r="294" spans="1:2" x14ac:dyDescent="0.25">
      <c r="A294" s="3">
        <v>289</v>
      </c>
      <c r="B294" s="4" t="str">
        <f>"00762607"</f>
        <v>00762607</v>
      </c>
    </row>
    <row r="295" spans="1:2" x14ac:dyDescent="0.25">
      <c r="A295" s="3">
        <v>290</v>
      </c>
      <c r="B295" s="4" t="str">
        <f>"00763096"</f>
        <v>00763096</v>
      </c>
    </row>
    <row r="296" spans="1:2" x14ac:dyDescent="0.25">
      <c r="A296" s="3">
        <v>291</v>
      </c>
      <c r="B296" s="4" t="str">
        <f>"00763197"</f>
        <v>00763197</v>
      </c>
    </row>
    <row r="297" spans="1:2" x14ac:dyDescent="0.25">
      <c r="A297" s="3">
        <v>292</v>
      </c>
      <c r="B297" s="4" t="str">
        <f>"00763321"</f>
        <v>00763321</v>
      </c>
    </row>
    <row r="298" spans="1:2" x14ac:dyDescent="0.25">
      <c r="A298" s="3">
        <v>293</v>
      </c>
      <c r="B298" s="4" t="str">
        <f>"00763408"</f>
        <v>00763408</v>
      </c>
    </row>
    <row r="299" spans="1:2" x14ac:dyDescent="0.25">
      <c r="A299" s="3">
        <v>294</v>
      </c>
      <c r="B299" s="4" t="str">
        <f>"00763912"</f>
        <v>00763912</v>
      </c>
    </row>
    <row r="300" spans="1:2" x14ac:dyDescent="0.25">
      <c r="A300" s="3">
        <v>295</v>
      </c>
      <c r="B300" s="4" t="str">
        <f>"00767109"</f>
        <v>00767109</v>
      </c>
    </row>
    <row r="301" spans="1:2" x14ac:dyDescent="0.25">
      <c r="A301" s="3">
        <v>296</v>
      </c>
      <c r="B301" s="4" t="str">
        <f>"00768085"</f>
        <v>00768085</v>
      </c>
    </row>
    <row r="302" spans="1:2" x14ac:dyDescent="0.25">
      <c r="A302" s="3">
        <v>297</v>
      </c>
      <c r="B302" s="4" t="str">
        <f>"00772018"</f>
        <v>00772018</v>
      </c>
    </row>
    <row r="303" spans="1:2" x14ac:dyDescent="0.25">
      <c r="A303" s="3">
        <v>298</v>
      </c>
      <c r="B303" s="4" t="str">
        <f>"00775075"</f>
        <v>00775075</v>
      </c>
    </row>
    <row r="304" spans="1:2" x14ac:dyDescent="0.25">
      <c r="A304" s="3">
        <v>299</v>
      </c>
      <c r="B304" s="4" t="str">
        <f>"00775496"</f>
        <v>00775496</v>
      </c>
    </row>
    <row r="305" spans="1:2" x14ac:dyDescent="0.25">
      <c r="A305" s="3">
        <v>300</v>
      </c>
      <c r="B305" s="4" t="str">
        <f>"00777154"</f>
        <v>00777154</v>
      </c>
    </row>
    <row r="306" spans="1:2" x14ac:dyDescent="0.25">
      <c r="A306" s="3">
        <v>301</v>
      </c>
      <c r="B306" s="4" t="str">
        <f>"00778024"</f>
        <v>00778024</v>
      </c>
    </row>
    <row r="307" spans="1:2" x14ac:dyDescent="0.25">
      <c r="A307" s="3">
        <v>302</v>
      </c>
      <c r="B307" s="4" t="str">
        <f>"00778153"</f>
        <v>00778153</v>
      </c>
    </row>
    <row r="308" spans="1:2" x14ac:dyDescent="0.25">
      <c r="A308" s="3">
        <v>303</v>
      </c>
      <c r="B308" s="4" t="str">
        <f>"00779116"</f>
        <v>00779116</v>
      </c>
    </row>
    <row r="309" spans="1:2" x14ac:dyDescent="0.25">
      <c r="A309" s="3">
        <v>304</v>
      </c>
      <c r="B309" s="4" t="str">
        <f>"00783634"</f>
        <v>00783634</v>
      </c>
    </row>
    <row r="310" spans="1:2" x14ac:dyDescent="0.25">
      <c r="A310" s="3">
        <v>305</v>
      </c>
      <c r="B310" s="4" t="str">
        <f>"00783681"</f>
        <v>00783681</v>
      </c>
    </row>
    <row r="311" spans="1:2" x14ac:dyDescent="0.25">
      <c r="A311" s="3">
        <v>306</v>
      </c>
      <c r="B311" s="4" t="str">
        <f>"00784471"</f>
        <v>00784471</v>
      </c>
    </row>
    <row r="312" spans="1:2" x14ac:dyDescent="0.25">
      <c r="A312" s="3">
        <v>307</v>
      </c>
      <c r="B312" s="4" t="str">
        <f>"00785062"</f>
        <v>00785062</v>
      </c>
    </row>
    <row r="313" spans="1:2" x14ac:dyDescent="0.25">
      <c r="A313" s="3">
        <v>308</v>
      </c>
      <c r="B313" s="4" t="str">
        <f>"00787279"</f>
        <v>00787279</v>
      </c>
    </row>
    <row r="314" spans="1:2" x14ac:dyDescent="0.25">
      <c r="A314" s="3">
        <v>309</v>
      </c>
      <c r="B314" s="4" t="str">
        <f>"00788220"</f>
        <v>00788220</v>
      </c>
    </row>
    <row r="315" spans="1:2" x14ac:dyDescent="0.25">
      <c r="A315" s="3">
        <v>310</v>
      </c>
      <c r="B315" s="4" t="str">
        <f>"00792689"</f>
        <v>00792689</v>
      </c>
    </row>
    <row r="316" spans="1:2" x14ac:dyDescent="0.25">
      <c r="A316" s="3">
        <v>311</v>
      </c>
      <c r="B316" s="4" t="str">
        <f>"00797071"</f>
        <v>00797071</v>
      </c>
    </row>
    <row r="317" spans="1:2" x14ac:dyDescent="0.25">
      <c r="A317" s="3">
        <v>312</v>
      </c>
      <c r="B317" s="4" t="str">
        <f>"00797168"</f>
        <v>00797168</v>
      </c>
    </row>
    <row r="318" spans="1:2" x14ac:dyDescent="0.25">
      <c r="A318" s="3">
        <v>313</v>
      </c>
      <c r="B318" s="4" t="str">
        <f>"00798190"</f>
        <v>00798190</v>
      </c>
    </row>
    <row r="319" spans="1:2" x14ac:dyDescent="0.25">
      <c r="A319" s="3">
        <v>314</v>
      </c>
      <c r="B319" s="4" t="str">
        <f>"00798966"</f>
        <v>00798966</v>
      </c>
    </row>
    <row r="320" spans="1:2" x14ac:dyDescent="0.25">
      <c r="A320" s="3">
        <v>315</v>
      </c>
      <c r="B320" s="4" t="str">
        <f>"00802002"</f>
        <v>00802002</v>
      </c>
    </row>
    <row r="321" spans="1:2" x14ac:dyDescent="0.25">
      <c r="A321" s="3">
        <v>316</v>
      </c>
      <c r="B321" s="4" t="str">
        <f>"00802862"</f>
        <v>00802862</v>
      </c>
    </row>
    <row r="322" spans="1:2" x14ac:dyDescent="0.25">
      <c r="A322" s="3">
        <v>317</v>
      </c>
      <c r="B322" s="4" t="str">
        <f>"00805659"</f>
        <v>00805659</v>
      </c>
    </row>
    <row r="323" spans="1:2" x14ac:dyDescent="0.25">
      <c r="A323" s="3">
        <v>318</v>
      </c>
      <c r="B323" s="4" t="str">
        <f>"00806130"</f>
        <v>00806130</v>
      </c>
    </row>
    <row r="324" spans="1:2" x14ac:dyDescent="0.25">
      <c r="A324" s="3">
        <v>319</v>
      </c>
      <c r="B324" s="4" t="str">
        <f>"00806722"</f>
        <v>00806722</v>
      </c>
    </row>
    <row r="325" spans="1:2" x14ac:dyDescent="0.25">
      <c r="A325" s="3">
        <v>320</v>
      </c>
      <c r="B325" s="4" t="str">
        <f>"00807152"</f>
        <v>00807152</v>
      </c>
    </row>
    <row r="326" spans="1:2" x14ac:dyDescent="0.25">
      <c r="A326" s="3">
        <v>321</v>
      </c>
      <c r="B326" s="4" t="str">
        <f>"00807972"</f>
        <v>00807972</v>
      </c>
    </row>
    <row r="327" spans="1:2" x14ac:dyDescent="0.25">
      <c r="A327" s="3">
        <v>322</v>
      </c>
      <c r="B327" s="4" t="str">
        <f>"00808224"</f>
        <v>00808224</v>
      </c>
    </row>
    <row r="328" spans="1:2" x14ac:dyDescent="0.25">
      <c r="A328" s="3">
        <v>323</v>
      </c>
      <c r="B328" s="4" t="str">
        <f>"00809529"</f>
        <v>00809529</v>
      </c>
    </row>
    <row r="329" spans="1:2" x14ac:dyDescent="0.25">
      <c r="A329" s="3">
        <v>324</v>
      </c>
      <c r="B329" s="4" t="str">
        <f>"00810217"</f>
        <v>00810217</v>
      </c>
    </row>
    <row r="330" spans="1:2" x14ac:dyDescent="0.25">
      <c r="A330" s="3">
        <v>325</v>
      </c>
      <c r="B330" s="4" t="str">
        <f>"00810418"</f>
        <v>00810418</v>
      </c>
    </row>
    <row r="331" spans="1:2" x14ac:dyDescent="0.25">
      <c r="A331" s="3">
        <v>326</v>
      </c>
      <c r="B331" s="4" t="str">
        <f>"00812337"</f>
        <v>00812337</v>
      </c>
    </row>
    <row r="332" spans="1:2" x14ac:dyDescent="0.25">
      <c r="A332" s="3">
        <v>327</v>
      </c>
      <c r="B332" s="4" t="str">
        <f>"00813275"</f>
        <v>00813275</v>
      </c>
    </row>
    <row r="333" spans="1:2" x14ac:dyDescent="0.25">
      <c r="A333" s="3">
        <v>328</v>
      </c>
      <c r="B333" s="4" t="str">
        <f>"00815342"</f>
        <v>00815342</v>
      </c>
    </row>
    <row r="334" spans="1:2" x14ac:dyDescent="0.25">
      <c r="A334" s="3">
        <v>329</v>
      </c>
      <c r="B334" s="4" t="str">
        <f>"00820050"</f>
        <v>00820050</v>
      </c>
    </row>
    <row r="335" spans="1:2" x14ac:dyDescent="0.25">
      <c r="A335" s="3">
        <v>330</v>
      </c>
      <c r="B335" s="4" t="str">
        <f>"00820853"</f>
        <v>00820853</v>
      </c>
    </row>
    <row r="336" spans="1:2" x14ac:dyDescent="0.25">
      <c r="A336" s="3">
        <v>331</v>
      </c>
      <c r="B336" s="4" t="str">
        <f>"00821503"</f>
        <v>00821503</v>
      </c>
    </row>
    <row r="337" spans="1:2" x14ac:dyDescent="0.25">
      <c r="A337" s="3">
        <v>332</v>
      </c>
      <c r="B337" s="4" t="str">
        <f>"00821712"</f>
        <v>00821712</v>
      </c>
    </row>
    <row r="338" spans="1:2" x14ac:dyDescent="0.25">
      <c r="A338" s="3">
        <v>333</v>
      </c>
      <c r="B338" s="4" t="str">
        <f>"00821818"</f>
        <v>00821818</v>
      </c>
    </row>
    <row r="339" spans="1:2" x14ac:dyDescent="0.25">
      <c r="A339" s="3">
        <v>334</v>
      </c>
      <c r="B339" s="4" t="str">
        <f>"00822334"</f>
        <v>00822334</v>
      </c>
    </row>
    <row r="340" spans="1:2" x14ac:dyDescent="0.25">
      <c r="A340" s="3">
        <v>335</v>
      </c>
      <c r="B340" s="4" t="str">
        <f>"00823516"</f>
        <v>00823516</v>
      </c>
    </row>
    <row r="341" spans="1:2" x14ac:dyDescent="0.25">
      <c r="A341" s="3">
        <v>336</v>
      </c>
      <c r="B341" s="4" t="str">
        <f>"00825230"</f>
        <v>00825230</v>
      </c>
    </row>
    <row r="342" spans="1:2" x14ac:dyDescent="0.25">
      <c r="A342" s="3">
        <v>337</v>
      </c>
      <c r="B342" s="4" t="str">
        <f>"00825406"</f>
        <v>00825406</v>
      </c>
    </row>
    <row r="343" spans="1:2" x14ac:dyDescent="0.25">
      <c r="A343" s="3">
        <v>338</v>
      </c>
      <c r="B343" s="4" t="str">
        <f>"00827765"</f>
        <v>00827765</v>
      </c>
    </row>
    <row r="344" spans="1:2" x14ac:dyDescent="0.25">
      <c r="A344" s="3">
        <v>339</v>
      </c>
      <c r="B344" s="4" t="str">
        <f>"00827906"</f>
        <v>00827906</v>
      </c>
    </row>
    <row r="345" spans="1:2" x14ac:dyDescent="0.25">
      <c r="A345" s="3">
        <v>340</v>
      </c>
      <c r="B345" s="4" t="str">
        <f>"00828708"</f>
        <v>00828708</v>
      </c>
    </row>
    <row r="346" spans="1:2" x14ac:dyDescent="0.25">
      <c r="A346" s="3">
        <v>341</v>
      </c>
      <c r="B346" s="4" t="str">
        <f>"00828900"</f>
        <v>00828900</v>
      </c>
    </row>
    <row r="347" spans="1:2" x14ac:dyDescent="0.25">
      <c r="A347" s="3">
        <v>342</v>
      </c>
      <c r="B347" s="4" t="str">
        <f>"00833459"</f>
        <v>00833459</v>
      </c>
    </row>
    <row r="348" spans="1:2" x14ac:dyDescent="0.25">
      <c r="A348" s="3">
        <v>343</v>
      </c>
      <c r="B348" s="4" t="str">
        <f>"00834501"</f>
        <v>00834501</v>
      </c>
    </row>
    <row r="349" spans="1:2" x14ac:dyDescent="0.25">
      <c r="A349" s="3">
        <v>344</v>
      </c>
      <c r="B349" s="4" t="str">
        <f>"00835909"</f>
        <v>00835909</v>
      </c>
    </row>
    <row r="350" spans="1:2" x14ac:dyDescent="0.25">
      <c r="A350" s="3">
        <v>345</v>
      </c>
      <c r="B350" s="4" t="str">
        <f>"00836641"</f>
        <v>00836641</v>
      </c>
    </row>
    <row r="351" spans="1:2" x14ac:dyDescent="0.25">
      <c r="A351" s="3">
        <v>346</v>
      </c>
      <c r="B351" s="4" t="str">
        <f>"00837086"</f>
        <v>00837086</v>
      </c>
    </row>
    <row r="352" spans="1:2" x14ac:dyDescent="0.25">
      <c r="A352" s="3">
        <v>347</v>
      </c>
      <c r="B352" s="4" t="str">
        <f>"00837867"</f>
        <v>00837867</v>
      </c>
    </row>
    <row r="353" spans="1:2" x14ac:dyDescent="0.25">
      <c r="A353" s="3">
        <v>348</v>
      </c>
      <c r="B353" s="4" t="str">
        <f>"00839892"</f>
        <v>00839892</v>
      </c>
    </row>
    <row r="354" spans="1:2" x14ac:dyDescent="0.25">
      <c r="A354" s="3">
        <v>349</v>
      </c>
      <c r="B354" s="4" t="str">
        <f>"00839942"</f>
        <v>00839942</v>
      </c>
    </row>
    <row r="355" spans="1:2" x14ac:dyDescent="0.25">
      <c r="A355" s="3">
        <v>350</v>
      </c>
      <c r="B355" s="4" t="str">
        <f>"00843182"</f>
        <v>00843182</v>
      </c>
    </row>
    <row r="356" spans="1:2" x14ac:dyDescent="0.25">
      <c r="A356" s="3">
        <v>351</v>
      </c>
      <c r="B356" s="4" t="str">
        <f>"00846377"</f>
        <v>00846377</v>
      </c>
    </row>
    <row r="357" spans="1:2" x14ac:dyDescent="0.25">
      <c r="A357" s="3">
        <v>352</v>
      </c>
      <c r="B357" s="4" t="str">
        <f>"00848526"</f>
        <v>00848526</v>
      </c>
    </row>
    <row r="358" spans="1:2" x14ac:dyDescent="0.25">
      <c r="A358" s="3">
        <v>353</v>
      </c>
      <c r="B358" s="4" t="str">
        <f>"00848871"</f>
        <v>00848871</v>
      </c>
    </row>
    <row r="359" spans="1:2" x14ac:dyDescent="0.25">
      <c r="A359" s="3">
        <v>354</v>
      </c>
      <c r="B359" s="4" t="str">
        <f>"00850478"</f>
        <v>00850478</v>
      </c>
    </row>
    <row r="360" spans="1:2" x14ac:dyDescent="0.25">
      <c r="A360" s="3">
        <v>355</v>
      </c>
      <c r="B360" s="4" t="str">
        <f>"00851147"</f>
        <v>00851147</v>
      </c>
    </row>
    <row r="361" spans="1:2" x14ac:dyDescent="0.25">
      <c r="A361" s="3">
        <v>356</v>
      </c>
      <c r="B361" s="4" t="str">
        <f>"00851681"</f>
        <v>00851681</v>
      </c>
    </row>
    <row r="362" spans="1:2" x14ac:dyDescent="0.25">
      <c r="A362" s="3">
        <v>357</v>
      </c>
      <c r="B362" s="4" t="str">
        <f>"00851908"</f>
        <v>00851908</v>
      </c>
    </row>
    <row r="363" spans="1:2" x14ac:dyDescent="0.25">
      <c r="A363" s="3">
        <v>358</v>
      </c>
      <c r="B363" s="4" t="str">
        <f>"00852443"</f>
        <v>00852443</v>
      </c>
    </row>
    <row r="364" spans="1:2" x14ac:dyDescent="0.25">
      <c r="A364" s="3">
        <v>359</v>
      </c>
      <c r="B364" s="4" t="str">
        <f>"00853127"</f>
        <v>00853127</v>
      </c>
    </row>
    <row r="365" spans="1:2" x14ac:dyDescent="0.25">
      <c r="A365" s="3">
        <v>360</v>
      </c>
      <c r="B365" s="4" t="str">
        <f>"00857334"</f>
        <v>00857334</v>
      </c>
    </row>
    <row r="366" spans="1:2" x14ac:dyDescent="0.25">
      <c r="A366" s="3">
        <v>361</v>
      </c>
      <c r="B366" s="4" t="str">
        <f>"00859872"</f>
        <v>00859872</v>
      </c>
    </row>
    <row r="367" spans="1:2" x14ac:dyDescent="0.25">
      <c r="A367" s="3">
        <v>362</v>
      </c>
      <c r="B367" s="4" t="str">
        <f>"00860761"</f>
        <v>00860761</v>
      </c>
    </row>
    <row r="368" spans="1:2" x14ac:dyDescent="0.25">
      <c r="A368" s="3">
        <v>363</v>
      </c>
      <c r="B368" s="4" t="str">
        <f>"00861028"</f>
        <v>00861028</v>
      </c>
    </row>
    <row r="369" spans="1:2" x14ac:dyDescent="0.25">
      <c r="A369" s="3">
        <v>364</v>
      </c>
      <c r="B369" s="4" t="str">
        <f>"00863272"</f>
        <v>00863272</v>
      </c>
    </row>
    <row r="370" spans="1:2" x14ac:dyDescent="0.25">
      <c r="A370" s="3">
        <v>365</v>
      </c>
      <c r="B370" s="4" t="str">
        <f>"00864317"</f>
        <v>00864317</v>
      </c>
    </row>
    <row r="371" spans="1:2" x14ac:dyDescent="0.25">
      <c r="A371" s="3">
        <v>366</v>
      </c>
      <c r="B371" s="4" t="str">
        <f>"00867786"</f>
        <v>00867786</v>
      </c>
    </row>
    <row r="372" spans="1:2" x14ac:dyDescent="0.25">
      <c r="A372" s="3">
        <v>367</v>
      </c>
      <c r="B372" s="4" t="str">
        <f>"00868253"</f>
        <v>00868253</v>
      </c>
    </row>
    <row r="373" spans="1:2" x14ac:dyDescent="0.25">
      <c r="A373" s="3">
        <v>368</v>
      </c>
      <c r="B373" s="4" t="str">
        <f>"00868261"</f>
        <v>00868261</v>
      </c>
    </row>
    <row r="374" spans="1:2" x14ac:dyDescent="0.25">
      <c r="A374" s="3">
        <v>369</v>
      </c>
      <c r="B374" s="4" t="str">
        <f>"00869549"</f>
        <v>00869549</v>
      </c>
    </row>
    <row r="375" spans="1:2" x14ac:dyDescent="0.25">
      <c r="A375" s="3">
        <v>370</v>
      </c>
      <c r="B375" s="4" t="str">
        <f>"00869830"</f>
        <v>00869830</v>
      </c>
    </row>
    <row r="376" spans="1:2" x14ac:dyDescent="0.25">
      <c r="A376" s="3">
        <v>371</v>
      </c>
      <c r="B376" s="4" t="str">
        <f>"00870559"</f>
        <v>00870559</v>
      </c>
    </row>
    <row r="377" spans="1:2" x14ac:dyDescent="0.25">
      <c r="A377" s="3">
        <v>372</v>
      </c>
      <c r="B377" s="4" t="str">
        <f>"00871924"</f>
        <v>00871924</v>
      </c>
    </row>
    <row r="378" spans="1:2" x14ac:dyDescent="0.25">
      <c r="A378" s="3">
        <v>373</v>
      </c>
      <c r="B378" s="4" t="str">
        <f>"00872549"</f>
        <v>00872549</v>
      </c>
    </row>
    <row r="379" spans="1:2" x14ac:dyDescent="0.25">
      <c r="A379" s="3">
        <v>374</v>
      </c>
      <c r="B379" s="4" t="str">
        <f>"00873475"</f>
        <v>00873475</v>
      </c>
    </row>
    <row r="380" spans="1:2" x14ac:dyDescent="0.25">
      <c r="A380" s="3">
        <v>375</v>
      </c>
      <c r="B380" s="4" t="str">
        <f>"00873982"</f>
        <v>00873982</v>
      </c>
    </row>
    <row r="381" spans="1:2" x14ac:dyDescent="0.25">
      <c r="A381" s="3">
        <v>376</v>
      </c>
      <c r="B381" s="4" t="str">
        <f>"00875990"</f>
        <v>00875990</v>
      </c>
    </row>
    <row r="382" spans="1:2" x14ac:dyDescent="0.25">
      <c r="A382" s="3">
        <v>377</v>
      </c>
      <c r="B382" s="4" t="str">
        <f>"00878980"</f>
        <v>00878980</v>
      </c>
    </row>
    <row r="383" spans="1:2" x14ac:dyDescent="0.25">
      <c r="A383" s="3">
        <v>378</v>
      </c>
      <c r="B383" s="4" t="str">
        <f>"00880680"</f>
        <v>00880680</v>
      </c>
    </row>
    <row r="384" spans="1:2" x14ac:dyDescent="0.25">
      <c r="A384" s="3">
        <v>379</v>
      </c>
      <c r="B384" s="4" t="str">
        <f>"00881829"</f>
        <v>00881829</v>
      </c>
    </row>
    <row r="385" spans="1:2" x14ac:dyDescent="0.25">
      <c r="A385" s="3">
        <v>380</v>
      </c>
      <c r="B385" s="4" t="str">
        <f>"00882235"</f>
        <v>00882235</v>
      </c>
    </row>
    <row r="386" spans="1:2" x14ac:dyDescent="0.25">
      <c r="A386" s="3">
        <v>381</v>
      </c>
      <c r="B386" s="4" t="str">
        <f>"00884853"</f>
        <v>00884853</v>
      </c>
    </row>
    <row r="387" spans="1:2" x14ac:dyDescent="0.25">
      <c r="A387" s="3">
        <v>382</v>
      </c>
      <c r="B387" s="4" t="str">
        <f>"00889647"</f>
        <v>00889647</v>
      </c>
    </row>
    <row r="388" spans="1:2" x14ac:dyDescent="0.25">
      <c r="A388" s="3">
        <v>383</v>
      </c>
      <c r="B388" s="4" t="str">
        <f>"00889942"</f>
        <v>00889942</v>
      </c>
    </row>
    <row r="389" spans="1:2" x14ac:dyDescent="0.25">
      <c r="A389" s="3">
        <v>384</v>
      </c>
      <c r="B389" s="4" t="str">
        <f>"00891269"</f>
        <v>00891269</v>
      </c>
    </row>
    <row r="390" spans="1:2" x14ac:dyDescent="0.25">
      <c r="A390" s="3">
        <v>385</v>
      </c>
      <c r="B390" s="4" t="str">
        <f>"00891282"</f>
        <v>00891282</v>
      </c>
    </row>
    <row r="391" spans="1:2" x14ac:dyDescent="0.25">
      <c r="A391" s="3">
        <v>386</v>
      </c>
      <c r="B391" s="4" t="str">
        <f>"00897358"</f>
        <v>00897358</v>
      </c>
    </row>
    <row r="392" spans="1:2" x14ac:dyDescent="0.25">
      <c r="A392" s="3">
        <v>387</v>
      </c>
      <c r="B392" s="4" t="str">
        <f>"00897859"</f>
        <v>00897859</v>
      </c>
    </row>
    <row r="393" spans="1:2" x14ac:dyDescent="0.25">
      <c r="A393" s="3">
        <v>388</v>
      </c>
      <c r="B393" s="4" t="str">
        <f>"00898704"</f>
        <v>00898704</v>
      </c>
    </row>
    <row r="394" spans="1:2" x14ac:dyDescent="0.25">
      <c r="A394" s="3">
        <v>389</v>
      </c>
      <c r="B394" s="4" t="str">
        <f>"00901131"</f>
        <v>00901131</v>
      </c>
    </row>
    <row r="395" spans="1:2" x14ac:dyDescent="0.25">
      <c r="A395" s="3">
        <v>390</v>
      </c>
      <c r="B395" s="4" t="str">
        <f>"00901727"</f>
        <v>00901727</v>
      </c>
    </row>
    <row r="396" spans="1:2" x14ac:dyDescent="0.25">
      <c r="A396" s="3">
        <v>391</v>
      </c>
      <c r="B396" s="4" t="str">
        <f>"00902467"</f>
        <v>00902467</v>
      </c>
    </row>
    <row r="397" spans="1:2" x14ac:dyDescent="0.25">
      <c r="A397" s="3">
        <v>392</v>
      </c>
      <c r="B397" s="4" t="str">
        <f>"00904799"</f>
        <v>00904799</v>
      </c>
    </row>
    <row r="398" spans="1:2" x14ac:dyDescent="0.25">
      <c r="A398" s="3">
        <v>393</v>
      </c>
      <c r="B398" s="4" t="str">
        <f>"00905253"</f>
        <v>00905253</v>
      </c>
    </row>
    <row r="399" spans="1:2" x14ac:dyDescent="0.25">
      <c r="A399" s="3">
        <v>394</v>
      </c>
      <c r="B399" s="4" t="str">
        <f>"00905890"</f>
        <v>00905890</v>
      </c>
    </row>
    <row r="400" spans="1:2" x14ac:dyDescent="0.25">
      <c r="A400" s="3">
        <v>395</v>
      </c>
      <c r="B400" s="4" t="str">
        <f>"00905934"</f>
        <v>00905934</v>
      </c>
    </row>
    <row r="401" spans="1:2" x14ac:dyDescent="0.25">
      <c r="A401" s="3">
        <v>396</v>
      </c>
      <c r="B401" s="4" t="str">
        <f>"00906936"</f>
        <v>00906936</v>
      </c>
    </row>
    <row r="402" spans="1:2" x14ac:dyDescent="0.25">
      <c r="A402" s="3">
        <v>397</v>
      </c>
      <c r="B402" s="4" t="str">
        <f>"00907043"</f>
        <v>00907043</v>
      </c>
    </row>
    <row r="403" spans="1:2" x14ac:dyDescent="0.25">
      <c r="A403" s="3">
        <v>398</v>
      </c>
      <c r="B403" s="4" t="str">
        <f>"00908126"</f>
        <v>00908126</v>
      </c>
    </row>
    <row r="404" spans="1:2" x14ac:dyDescent="0.25">
      <c r="A404" s="3">
        <v>399</v>
      </c>
      <c r="B404" s="4" t="str">
        <f>"00911023"</f>
        <v>00911023</v>
      </c>
    </row>
    <row r="405" spans="1:2" x14ac:dyDescent="0.25">
      <c r="A405" s="3">
        <v>400</v>
      </c>
      <c r="B405" s="4" t="str">
        <f>"00912722"</f>
        <v>00912722</v>
      </c>
    </row>
    <row r="406" spans="1:2" x14ac:dyDescent="0.25">
      <c r="A406" s="3">
        <v>401</v>
      </c>
      <c r="B406" s="4" t="str">
        <f>"00913086"</f>
        <v>00913086</v>
      </c>
    </row>
    <row r="407" spans="1:2" x14ac:dyDescent="0.25">
      <c r="A407" s="3">
        <v>402</v>
      </c>
      <c r="B407" s="4" t="str">
        <f>"00913570"</f>
        <v>00913570</v>
      </c>
    </row>
    <row r="408" spans="1:2" x14ac:dyDescent="0.25">
      <c r="A408" s="3">
        <v>403</v>
      </c>
      <c r="B408" s="4" t="str">
        <f>"00914071"</f>
        <v>00914071</v>
      </c>
    </row>
    <row r="409" spans="1:2" x14ac:dyDescent="0.25">
      <c r="A409" s="3">
        <v>404</v>
      </c>
      <c r="B409" s="4" t="str">
        <f>"00914545"</f>
        <v>00914545</v>
      </c>
    </row>
    <row r="410" spans="1:2" x14ac:dyDescent="0.25">
      <c r="A410" s="3">
        <v>405</v>
      </c>
      <c r="B410" s="4" t="str">
        <f>"00915225"</f>
        <v>00915225</v>
      </c>
    </row>
    <row r="411" spans="1:2" x14ac:dyDescent="0.25">
      <c r="A411" s="3">
        <v>406</v>
      </c>
      <c r="B411" s="4" t="str">
        <f>"00917085"</f>
        <v>00917085</v>
      </c>
    </row>
    <row r="412" spans="1:2" x14ac:dyDescent="0.25">
      <c r="A412" s="3">
        <v>407</v>
      </c>
      <c r="B412" s="4" t="str">
        <f>"00917185"</f>
        <v>00917185</v>
      </c>
    </row>
    <row r="413" spans="1:2" x14ac:dyDescent="0.25">
      <c r="A413" s="3">
        <v>408</v>
      </c>
      <c r="B413" s="4" t="str">
        <f>"00917229"</f>
        <v>00917229</v>
      </c>
    </row>
    <row r="414" spans="1:2" x14ac:dyDescent="0.25">
      <c r="A414" s="3">
        <v>409</v>
      </c>
      <c r="B414" s="4" t="str">
        <f>"00917240"</f>
        <v>00917240</v>
      </c>
    </row>
    <row r="415" spans="1:2" x14ac:dyDescent="0.25">
      <c r="A415" s="3">
        <v>410</v>
      </c>
      <c r="B415" s="4" t="str">
        <f>"00917851"</f>
        <v>00917851</v>
      </c>
    </row>
    <row r="416" spans="1:2" x14ac:dyDescent="0.25">
      <c r="A416" s="3">
        <v>411</v>
      </c>
      <c r="B416" s="4" t="str">
        <f>"00918016"</f>
        <v>00918016</v>
      </c>
    </row>
    <row r="417" spans="1:2" x14ac:dyDescent="0.25">
      <c r="A417" s="3">
        <v>412</v>
      </c>
      <c r="B417" s="4" t="str">
        <f>"00918289"</f>
        <v>00918289</v>
      </c>
    </row>
    <row r="418" spans="1:2" x14ac:dyDescent="0.25">
      <c r="A418" s="3">
        <v>413</v>
      </c>
      <c r="B418" s="4" t="str">
        <f>"00919594"</f>
        <v>00919594</v>
      </c>
    </row>
    <row r="419" spans="1:2" x14ac:dyDescent="0.25">
      <c r="A419" s="3">
        <v>414</v>
      </c>
      <c r="B419" s="4" t="str">
        <f>"00919828"</f>
        <v>00919828</v>
      </c>
    </row>
    <row r="420" spans="1:2" x14ac:dyDescent="0.25">
      <c r="A420" s="3">
        <v>415</v>
      </c>
      <c r="B420" s="4" t="str">
        <f>"00922700"</f>
        <v>00922700</v>
      </c>
    </row>
    <row r="421" spans="1:2" x14ac:dyDescent="0.25">
      <c r="A421" s="3">
        <v>416</v>
      </c>
      <c r="B421" s="4" t="str">
        <f>"00923403"</f>
        <v>00923403</v>
      </c>
    </row>
    <row r="422" spans="1:2" x14ac:dyDescent="0.25">
      <c r="A422" s="3">
        <v>417</v>
      </c>
      <c r="B422" s="4" t="str">
        <f>"00923670"</f>
        <v>00923670</v>
      </c>
    </row>
    <row r="423" spans="1:2" x14ac:dyDescent="0.25">
      <c r="A423" s="3">
        <v>418</v>
      </c>
      <c r="B423" s="4" t="str">
        <f>"00923822"</f>
        <v>00923822</v>
      </c>
    </row>
    <row r="424" spans="1:2" x14ac:dyDescent="0.25">
      <c r="A424" s="3">
        <v>419</v>
      </c>
      <c r="B424" s="4" t="str">
        <f>"00924172"</f>
        <v>00924172</v>
      </c>
    </row>
    <row r="425" spans="1:2" x14ac:dyDescent="0.25">
      <c r="A425" s="3">
        <v>420</v>
      </c>
      <c r="B425" s="4" t="str">
        <f>"00936487"</f>
        <v>00936487</v>
      </c>
    </row>
    <row r="426" spans="1:2" x14ac:dyDescent="0.25">
      <c r="A426" s="3">
        <v>421</v>
      </c>
      <c r="B426" s="4" t="str">
        <f>"00946643"</f>
        <v>00946643</v>
      </c>
    </row>
    <row r="427" spans="1:2" x14ac:dyDescent="0.25">
      <c r="A427" s="3">
        <v>422</v>
      </c>
      <c r="B427" s="4" t="str">
        <f>"00951925"</f>
        <v>00951925</v>
      </c>
    </row>
    <row r="428" spans="1:2" x14ac:dyDescent="0.25">
      <c r="A428" s="3">
        <v>423</v>
      </c>
      <c r="B428" s="4" t="str">
        <f>"00955861"</f>
        <v>00955861</v>
      </c>
    </row>
    <row r="429" spans="1:2" x14ac:dyDescent="0.25">
      <c r="A429" s="3">
        <v>424</v>
      </c>
      <c r="B429" s="4" t="str">
        <f>"00965957"</f>
        <v>00965957</v>
      </c>
    </row>
    <row r="430" spans="1:2" x14ac:dyDescent="0.25">
      <c r="A430" s="3">
        <v>425</v>
      </c>
      <c r="B430" s="4" t="str">
        <f>"00966161"</f>
        <v>00966161</v>
      </c>
    </row>
    <row r="431" spans="1:2" x14ac:dyDescent="0.25">
      <c r="A431" s="3">
        <v>426</v>
      </c>
      <c r="B431" s="4" t="str">
        <f>"00980473"</f>
        <v>00980473</v>
      </c>
    </row>
    <row r="432" spans="1:2" x14ac:dyDescent="0.25">
      <c r="A432" s="3">
        <v>427</v>
      </c>
      <c r="B432" s="4" t="str">
        <f>"00987660"</f>
        <v>00987660</v>
      </c>
    </row>
    <row r="433" spans="1:2" x14ac:dyDescent="0.25">
      <c r="A433" s="3">
        <v>428</v>
      </c>
      <c r="B433" s="4" t="str">
        <f>"00988742"</f>
        <v>00988742</v>
      </c>
    </row>
    <row r="434" spans="1:2" x14ac:dyDescent="0.25">
      <c r="A434" s="3">
        <v>429</v>
      </c>
      <c r="B434" s="4" t="str">
        <f>"00990267"</f>
        <v>00990267</v>
      </c>
    </row>
    <row r="435" spans="1:2" x14ac:dyDescent="0.25">
      <c r="A435" s="3">
        <v>430</v>
      </c>
      <c r="B435" s="4" t="str">
        <f>"00991100"</f>
        <v>00991100</v>
      </c>
    </row>
    <row r="436" spans="1:2" x14ac:dyDescent="0.25">
      <c r="A436" s="3">
        <v>431</v>
      </c>
      <c r="B436" s="4" t="str">
        <f>"00998893"</f>
        <v>00998893</v>
      </c>
    </row>
    <row r="437" spans="1:2" x14ac:dyDescent="0.25">
      <c r="A437" s="3">
        <v>432</v>
      </c>
      <c r="B437" s="4" t="str">
        <f>"01000320"</f>
        <v>01000320</v>
      </c>
    </row>
    <row r="438" spans="1:2" x14ac:dyDescent="0.25">
      <c r="A438" s="3">
        <v>433</v>
      </c>
      <c r="B438" s="4" t="str">
        <f>"01004682"</f>
        <v>01004682</v>
      </c>
    </row>
    <row r="439" spans="1:2" x14ac:dyDescent="0.25">
      <c r="A439" s="3">
        <v>434</v>
      </c>
      <c r="B439" s="4" t="str">
        <f>"01022508"</f>
        <v>01022508</v>
      </c>
    </row>
    <row r="440" spans="1:2" x14ac:dyDescent="0.25">
      <c r="A440" s="3">
        <v>435</v>
      </c>
      <c r="B440" s="4" t="str">
        <f>"01023440"</f>
        <v>01023440</v>
      </c>
    </row>
    <row r="441" spans="1:2" x14ac:dyDescent="0.25">
      <c r="A441" s="3">
        <v>436</v>
      </c>
      <c r="B441" s="4" t="str">
        <f>"01023773"</f>
        <v>01023773</v>
      </c>
    </row>
    <row r="442" spans="1:2" x14ac:dyDescent="0.25">
      <c r="A442" s="3">
        <v>437</v>
      </c>
      <c r="B442" s="4" t="str">
        <f>"01026319"</f>
        <v>01026319</v>
      </c>
    </row>
    <row r="443" spans="1:2" x14ac:dyDescent="0.25">
      <c r="A443" s="3">
        <v>438</v>
      </c>
      <c r="B443" s="4" t="str">
        <f>"01032436"</f>
        <v>01032436</v>
      </c>
    </row>
    <row r="444" spans="1:2" x14ac:dyDescent="0.25">
      <c r="A444" s="3">
        <v>439</v>
      </c>
      <c r="B444" s="4" t="str">
        <f>"01035996"</f>
        <v>01035996</v>
      </c>
    </row>
    <row r="445" spans="1:2" x14ac:dyDescent="0.25">
      <c r="A445" s="3">
        <v>440</v>
      </c>
      <c r="B445" s="4" t="str">
        <f>"01037054"</f>
        <v>01037054</v>
      </c>
    </row>
    <row r="446" spans="1:2" x14ac:dyDescent="0.25">
      <c r="A446" s="3">
        <v>441</v>
      </c>
      <c r="B446" s="4" t="str">
        <f>"01037902"</f>
        <v>01037902</v>
      </c>
    </row>
    <row r="447" spans="1:2" x14ac:dyDescent="0.25">
      <c r="A447" s="3">
        <v>442</v>
      </c>
      <c r="B447" s="4" t="str">
        <f>"01038541"</f>
        <v>01038541</v>
      </c>
    </row>
    <row r="448" spans="1:2" x14ac:dyDescent="0.25">
      <c r="A448" s="3">
        <v>443</v>
      </c>
      <c r="B448" s="4" t="str">
        <f>"01043183"</f>
        <v>01043183</v>
      </c>
    </row>
    <row r="449" spans="1:2" x14ac:dyDescent="0.25">
      <c r="A449" s="3">
        <v>444</v>
      </c>
      <c r="B449" s="4" t="str">
        <f>"01044676"</f>
        <v>01044676</v>
      </c>
    </row>
    <row r="450" spans="1:2" x14ac:dyDescent="0.25">
      <c r="A450" s="3">
        <v>445</v>
      </c>
      <c r="B450" s="4" t="str">
        <f>"01051009"</f>
        <v>01051009</v>
      </c>
    </row>
    <row r="451" spans="1:2" x14ac:dyDescent="0.25">
      <c r="A451" s="3">
        <v>446</v>
      </c>
      <c r="B451" s="4" t="str">
        <f>"01056575"</f>
        <v>01056575</v>
      </c>
    </row>
    <row r="452" spans="1:2" x14ac:dyDescent="0.25">
      <c r="A452" s="3">
        <v>447</v>
      </c>
      <c r="B452" s="4" t="str">
        <f>"01058447"</f>
        <v>01058447</v>
      </c>
    </row>
    <row r="453" spans="1:2" x14ac:dyDescent="0.25">
      <c r="A453" s="3">
        <v>448</v>
      </c>
      <c r="B453" s="4" t="str">
        <f>"01061908"</f>
        <v>01061908</v>
      </c>
    </row>
    <row r="454" spans="1:2" x14ac:dyDescent="0.25">
      <c r="A454" s="3">
        <v>449</v>
      </c>
      <c r="B454" s="4" t="str">
        <f>"01066510"</f>
        <v>01066510</v>
      </c>
    </row>
    <row r="455" spans="1:2" x14ac:dyDescent="0.25">
      <c r="A455" s="3">
        <v>450</v>
      </c>
      <c r="B455" s="4" t="str">
        <f>"01069207"</f>
        <v>01069207</v>
      </c>
    </row>
    <row r="456" spans="1:2" x14ac:dyDescent="0.25">
      <c r="A456" s="3">
        <v>451</v>
      </c>
      <c r="B456" s="4" t="str">
        <f>"01070459"</f>
        <v>01070459</v>
      </c>
    </row>
    <row r="457" spans="1:2" x14ac:dyDescent="0.25">
      <c r="A457" s="3">
        <v>452</v>
      </c>
      <c r="B457" s="4" t="str">
        <f>"01071815"</f>
        <v>01071815</v>
      </c>
    </row>
    <row r="458" spans="1:2" x14ac:dyDescent="0.25">
      <c r="A458" s="3">
        <v>453</v>
      </c>
      <c r="B458" s="4" t="str">
        <f>"01072168"</f>
        <v>01072168</v>
      </c>
    </row>
    <row r="459" spans="1:2" x14ac:dyDescent="0.25">
      <c r="A459" s="3">
        <v>454</v>
      </c>
      <c r="B459" s="4" t="str">
        <f>"01079655"</f>
        <v>01079655</v>
      </c>
    </row>
    <row r="460" spans="1:2" x14ac:dyDescent="0.25">
      <c r="A460" s="3">
        <v>455</v>
      </c>
      <c r="B460" s="4" t="str">
        <f>"01081040"</f>
        <v>01081040</v>
      </c>
    </row>
    <row r="461" spans="1:2" x14ac:dyDescent="0.25">
      <c r="A461" s="3">
        <v>456</v>
      </c>
      <c r="B461" s="4" t="str">
        <f>"01081328"</f>
        <v>01081328</v>
      </c>
    </row>
    <row r="462" spans="1:2" x14ac:dyDescent="0.25">
      <c r="A462" s="3">
        <v>457</v>
      </c>
      <c r="B462" s="4" t="str">
        <f>"01082715"</f>
        <v>01082715</v>
      </c>
    </row>
    <row r="463" spans="1:2" x14ac:dyDescent="0.25">
      <c r="A463" s="3">
        <v>458</v>
      </c>
      <c r="B463" s="4" t="str">
        <f>"01087160"</f>
        <v>01087160</v>
      </c>
    </row>
    <row r="464" spans="1:2" x14ac:dyDescent="0.25">
      <c r="A464" s="3">
        <v>459</v>
      </c>
      <c r="B464" s="4" t="str">
        <f>"01088176"</f>
        <v>01088176</v>
      </c>
    </row>
    <row r="465" spans="1:2" x14ac:dyDescent="0.25">
      <c r="A465" s="3">
        <v>460</v>
      </c>
      <c r="B465" s="4" t="str">
        <f>"01088248"</f>
        <v>01088248</v>
      </c>
    </row>
    <row r="466" spans="1:2" x14ac:dyDescent="0.25">
      <c r="A466" s="3">
        <v>461</v>
      </c>
      <c r="B466" s="4" t="str">
        <f>"01088433"</f>
        <v>01088433</v>
      </c>
    </row>
    <row r="467" spans="1:2" x14ac:dyDescent="0.25">
      <c r="A467" s="3">
        <v>462</v>
      </c>
      <c r="B467" s="4" t="str">
        <f>"01088485"</f>
        <v>01088485</v>
      </c>
    </row>
    <row r="468" spans="1:2" x14ac:dyDescent="0.25">
      <c r="A468" s="3">
        <v>463</v>
      </c>
      <c r="B468" s="4" t="str">
        <f>"01088572"</f>
        <v>01088572</v>
      </c>
    </row>
    <row r="469" spans="1:2" x14ac:dyDescent="0.25">
      <c r="A469" s="3">
        <v>464</v>
      </c>
      <c r="B469" s="4" t="str">
        <f>"01088665"</f>
        <v>01088665</v>
      </c>
    </row>
    <row r="470" spans="1:2" x14ac:dyDescent="0.25">
      <c r="A470" s="3">
        <v>465</v>
      </c>
      <c r="B470" s="4" t="str">
        <f>"01088674"</f>
        <v>01088674</v>
      </c>
    </row>
    <row r="471" spans="1:2" x14ac:dyDescent="0.25">
      <c r="A471" s="3">
        <v>466</v>
      </c>
      <c r="B471" s="4" t="str">
        <f>"01088874"</f>
        <v>01088874</v>
      </c>
    </row>
    <row r="472" spans="1:2" x14ac:dyDescent="0.25">
      <c r="A472" s="3">
        <v>467</v>
      </c>
      <c r="B472" s="4" t="str">
        <f>"01089116"</f>
        <v>01089116</v>
      </c>
    </row>
    <row r="473" spans="1:2" x14ac:dyDescent="0.25">
      <c r="A473" s="3">
        <v>468</v>
      </c>
      <c r="B473" s="4" t="str">
        <f>"01089536"</f>
        <v>01089536</v>
      </c>
    </row>
    <row r="474" spans="1:2" x14ac:dyDescent="0.25">
      <c r="A474" s="3">
        <v>469</v>
      </c>
      <c r="B474" s="4" t="str">
        <f>"01090323"</f>
        <v>01090323</v>
      </c>
    </row>
    <row r="475" spans="1:2" x14ac:dyDescent="0.25">
      <c r="A475" s="3">
        <v>470</v>
      </c>
      <c r="B475" s="4" t="str">
        <f>"01090358"</f>
        <v>01090358</v>
      </c>
    </row>
    <row r="476" spans="1:2" x14ac:dyDescent="0.25">
      <c r="A476" s="3">
        <v>471</v>
      </c>
      <c r="B476" s="4" t="str">
        <f>"01090886"</f>
        <v>01090886</v>
      </c>
    </row>
    <row r="477" spans="1:2" x14ac:dyDescent="0.25">
      <c r="A477" s="3">
        <v>472</v>
      </c>
      <c r="B477" s="4" t="str">
        <f>"01090936"</f>
        <v>01090936</v>
      </c>
    </row>
    <row r="478" spans="1:2" x14ac:dyDescent="0.25">
      <c r="A478" s="3">
        <v>473</v>
      </c>
      <c r="B478" s="4" t="str">
        <f>"01091961"</f>
        <v>01091961</v>
      </c>
    </row>
    <row r="479" spans="1:2" x14ac:dyDescent="0.25">
      <c r="A479" s="3">
        <v>474</v>
      </c>
      <c r="B479" s="4" t="str">
        <f>"01092092"</f>
        <v>01092092</v>
      </c>
    </row>
    <row r="480" spans="1:2" x14ac:dyDescent="0.25">
      <c r="A480" s="3">
        <v>475</v>
      </c>
      <c r="B480" s="4" t="str">
        <f>"01092122"</f>
        <v>01092122</v>
      </c>
    </row>
    <row r="481" spans="1:2" x14ac:dyDescent="0.25">
      <c r="A481" s="3">
        <v>476</v>
      </c>
      <c r="B481" s="4" t="str">
        <f>"01092299"</f>
        <v>01092299</v>
      </c>
    </row>
    <row r="482" spans="1:2" x14ac:dyDescent="0.25">
      <c r="A482" s="3">
        <v>477</v>
      </c>
      <c r="B482" s="4" t="str">
        <f>"01092412"</f>
        <v>01092412</v>
      </c>
    </row>
    <row r="483" spans="1:2" x14ac:dyDescent="0.25">
      <c r="A483" s="3">
        <v>478</v>
      </c>
      <c r="B483" s="4" t="str">
        <f>"01092655"</f>
        <v>01092655</v>
      </c>
    </row>
    <row r="484" spans="1:2" x14ac:dyDescent="0.25">
      <c r="A484" s="3">
        <v>479</v>
      </c>
      <c r="B484" s="4" t="str">
        <f>"01092792"</f>
        <v>01092792</v>
      </c>
    </row>
    <row r="485" spans="1:2" x14ac:dyDescent="0.25">
      <c r="A485" s="3">
        <v>480</v>
      </c>
      <c r="B485" s="4" t="str">
        <f>"01093182"</f>
        <v>01093182</v>
      </c>
    </row>
    <row r="486" spans="1:2" x14ac:dyDescent="0.25">
      <c r="A486" s="3">
        <v>481</v>
      </c>
      <c r="B486" s="4" t="str">
        <f>"01093242"</f>
        <v>01093242</v>
      </c>
    </row>
    <row r="487" spans="1:2" x14ac:dyDescent="0.25">
      <c r="A487" s="3">
        <v>482</v>
      </c>
      <c r="B487" s="4" t="str">
        <f>"01094290"</f>
        <v>01094290</v>
      </c>
    </row>
    <row r="488" spans="1:2" x14ac:dyDescent="0.25">
      <c r="A488" s="3">
        <v>483</v>
      </c>
      <c r="B488" s="4" t="str">
        <f>"01095800"</f>
        <v>01095800</v>
      </c>
    </row>
    <row r="489" spans="1:2" x14ac:dyDescent="0.25">
      <c r="A489" s="3">
        <v>484</v>
      </c>
      <c r="B489" s="4" t="str">
        <f>"01095948"</f>
        <v>01095948</v>
      </c>
    </row>
    <row r="490" spans="1:2" x14ac:dyDescent="0.25">
      <c r="A490" s="3">
        <v>485</v>
      </c>
      <c r="B490" s="4" t="str">
        <f>"01096077"</f>
        <v>01096077</v>
      </c>
    </row>
    <row r="491" spans="1:2" x14ac:dyDescent="0.25">
      <c r="A491" s="3">
        <v>486</v>
      </c>
      <c r="B491" s="4" t="str">
        <f>"01096167"</f>
        <v>01096167</v>
      </c>
    </row>
    <row r="492" spans="1:2" x14ac:dyDescent="0.25">
      <c r="A492" s="3">
        <v>487</v>
      </c>
      <c r="B492" s="4" t="str">
        <f>"01096229"</f>
        <v>01096229</v>
      </c>
    </row>
    <row r="493" spans="1:2" x14ac:dyDescent="0.25">
      <c r="A493" s="3">
        <v>488</v>
      </c>
      <c r="B493" s="4" t="str">
        <f>"01096410"</f>
        <v>01096410</v>
      </c>
    </row>
    <row r="494" spans="1:2" x14ac:dyDescent="0.25">
      <c r="A494" s="3">
        <v>489</v>
      </c>
      <c r="B494" s="4" t="str">
        <f>"01096564"</f>
        <v>01096564</v>
      </c>
    </row>
    <row r="495" spans="1:2" x14ac:dyDescent="0.25">
      <c r="A495" s="3">
        <v>490</v>
      </c>
      <c r="B495" s="4" t="str">
        <f>"01096635"</f>
        <v>01096635</v>
      </c>
    </row>
    <row r="496" spans="1:2" x14ac:dyDescent="0.25">
      <c r="A496" s="3">
        <v>491</v>
      </c>
      <c r="B496" s="4" t="str">
        <f>"01096808"</f>
        <v>01096808</v>
      </c>
    </row>
    <row r="497" spans="1:2" x14ac:dyDescent="0.25">
      <c r="A497" s="3">
        <v>492</v>
      </c>
      <c r="B497" s="4" t="str">
        <f>"01096809"</f>
        <v>01096809</v>
      </c>
    </row>
    <row r="498" spans="1:2" x14ac:dyDescent="0.25">
      <c r="A498" s="3">
        <v>493</v>
      </c>
      <c r="B498" s="4" t="str">
        <f>"01096983"</f>
        <v>01096983</v>
      </c>
    </row>
    <row r="499" spans="1:2" x14ac:dyDescent="0.25">
      <c r="A499" s="3">
        <v>494</v>
      </c>
      <c r="B499" s="4" t="str">
        <f>"01096999"</f>
        <v>01096999</v>
      </c>
    </row>
    <row r="500" spans="1:2" x14ac:dyDescent="0.25">
      <c r="A500" s="3">
        <v>495</v>
      </c>
      <c r="B500" s="4" t="str">
        <f>"01097194"</f>
        <v>01097194</v>
      </c>
    </row>
    <row r="501" spans="1:2" x14ac:dyDescent="0.25">
      <c r="A501" s="3">
        <v>496</v>
      </c>
      <c r="B501" s="4" t="str">
        <f>"01097205"</f>
        <v>01097205</v>
      </c>
    </row>
    <row r="502" spans="1:2" x14ac:dyDescent="0.25">
      <c r="A502" s="3">
        <v>497</v>
      </c>
      <c r="B502" s="4" t="str">
        <f>"01097272"</f>
        <v>01097272</v>
      </c>
    </row>
    <row r="503" spans="1:2" x14ac:dyDescent="0.25">
      <c r="A503" s="3">
        <v>498</v>
      </c>
      <c r="B503" s="4" t="str">
        <f>"01097363"</f>
        <v>01097363</v>
      </c>
    </row>
    <row r="504" spans="1:2" x14ac:dyDescent="0.25">
      <c r="A504" s="3">
        <v>499</v>
      </c>
      <c r="B504" s="4" t="str">
        <f>"01097452"</f>
        <v>01097452</v>
      </c>
    </row>
    <row r="505" spans="1:2" x14ac:dyDescent="0.25">
      <c r="A505" s="3">
        <v>500</v>
      </c>
      <c r="B505" s="4" t="str">
        <f>"01097694"</f>
        <v>01097694</v>
      </c>
    </row>
    <row r="506" spans="1:2" x14ac:dyDescent="0.25">
      <c r="A506" s="3">
        <v>501</v>
      </c>
      <c r="B506" s="4" t="str">
        <f>"01097706"</f>
        <v>01097706</v>
      </c>
    </row>
    <row r="507" spans="1:2" x14ac:dyDescent="0.25">
      <c r="A507" s="3">
        <v>502</v>
      </c>
      <c r="B507" s="4" t="str">
        <f>"01097875"</f>
        <v>01097875</v>
      </c>
    </row>
    <row r="508" spans="1:2" x14ac:dyDescent="0.25">
      <c r="A508" s="3">
        <v>503</v>
      </c>
      <c r="B508" s="4" t="str">
        <f>"01097960"</f>
        <v>01097960</v>
      </c>
    </row>
    <row r="509" spans="1:2" x14ac:dyDescent="0.25">
      <c r="A509" s="3">
        <v>504</v>
      </c>
      <c r="B509" s="4" t="str">
        <f>"01098081"</f>
        <v>01098081</v>
      </c>
    </row>
    <row r="510" spans="1:2" x14ac:dyDescent="0.25">
      <c r="A510" s="3">
        <v>505</v>
      </c>
      <c r="B510" s="4" t="str">
        <f>"01098103"</f>
        <v>01098103</v>
      </c>
    </row>
    <row r="511" spans="1:2" x14ac:dyDescent="0.25">
      <c r="A511" s="3">
        <v>506</v>
      </c>
      <c r="B511" s="4" t="str">
        <f>"01098185"</f>
        <v>01098185</v>
      </c>
    </row>
    <row r="512" spans="1:2" x14ac:dyDescent="0.25">
      <c r="A512" s="3">
        <v>507</v>
      </c>
      <c r="B512" s="4" t="str">
        <f>"01098343"</f>
        <v>01098343</v>
      </c>
    </row>
    <row r="513" spans="1:2" x14ac:dyDescent="0.25">
      <c r="A513" s="3">
        <v>508</v>
      </c>
      <c r="B513" s="4" t="str">
        <f>"01098355"</f>
        <v>01098355</v>
      </c>
    </row>
    <row r="514" spans="1:2" x14ac:dyDescent="0.25">
      <c r="A514" s="3">
        <v>509</v>
      </c>
      <c r="B514" s="4" t="str">
        <f>"01098414"</f>
        <v>01098414</v>
      </c>
    </row>
    <row r="515" spans="1:2" x14ac:dyDescent="0.25">
      <c r="A515" s="3">
        <v>510</v>
      </c>
      <c r="B515" s="4" t="str">
        <f>"200712000162"</f>
        <v>200712000162</v>
      </c>
    </row>
    <row r="516" spans="1:2" x14ac:dyDescent="0.25">
      <c r="A516" s="3">
        <v>511</v>
      </c>
      <c r="B516" s="4" t="str">
        <f>"200712001481"</f>
        <v>200712001481</v>
      </c>
    </row>
    <row r="517" spans="1:2" x14ac:dyDescent="0.25">
      <c r="A517" s="3">
        <v>512</v>
      </c>
      <c r="B517" s="4" t="str">
        <f>"200712001888"</f>
        <v>200712001888</v>
      </c>
    </row>
    <row r="518" spans="1:2" x14ac:dyDescent="0.25">
      <c r="A518" s="3">
        <v>513</v>
      </c>
      <c r="B518" s="4" t="str">
        <f>"200712002879"</f>
        <v>200712002879</v>
      </c>
    </row>
    <row r="519" spans="1:2" x14ac:dyDescent="0.25">
      <c r="A519" s="3">
        <v>514</v>
      </c>
      <c r="B519" s="4" t="str">
        <f>"200712003595"</f>
        <v>200712003595</v>
      </c>
    </row>
    <row r="520" spans="1:2" x14ac:dyDescent="0.25">
      <c r="A520" s="3">
        <v>515</v>
      </c>
      <c r="B520" s="4" t="str">
        <f>"200712004851"</f>
        <v>200712004851</v>
      </c>
    </row>
    <row r="521" spans="1:2" x14ac:dyDescent="0.25">
      <c r="A521" s="3">
        <v>516</v>
      </c>
      <c r="B521" s="4" t="str">
        <f>"200712005085"</f>
        <v>200712005085</v>
      </c>
    </row>
    <row r="522" spans="1:2" x14ac:dyDescent="0.25">
      <c r="A522" s="3">
        <v>517</v>
      </c>
      <c r="B522" s="4" t="str">
        <f>"200712005224"</f>
        <v>200712005224</v>
      </c>
    </row>
    <row r="523" spans="1:2" x14ac:dyDescent="0.25">
      <c r="A523" s="3">
        <v>518</v>
      </c>
      <c r="B523" s="4" t="str">
        <f>"200712005285"</f>
        <v>200712005285</v>
      </c>
    </row>
    <row r="524" spans="1:2" x14ac:dyDescent="0.25">
      <c r="A524" s="3">
        <v>519</v>
      </c>
      <c r="B524" s="4" t="str">
        <f>"200712005883"</f>
        <v>200712005883</v>
      </c>
    </row>
    <row r="525" spans="1:2" x14ac:dyDescent="0.25">
      <c r="A525" s="3">
        <v>520</v>
      </c>
      <c r="B525" s="4" t="str">
        <f>"200712006097"</f>
        <v>200712006097</v>
      </c>
    </row>
    <row r="526" spans="1:2" x14ac:dyDescent="0.25">
      <c r="A526" s="3">
        <v>521</v>
      </c>
      <c r="B526" s="4" t="str">
        <f>"200712006114"</f>
        <v>200712006114</v>
      </c>
    </row>
    <row r="527" spans="1:2" x14ac:dyDescent="0.25">
      <c r="A527" s="3">
        <v>522</v>
      </c>
      <c r="B527" s="4" t="str">
        <f>"200801001344"</f>
        <v>200801001344</v>
      </c>
    </row>
    <row r="528" spans="1:2" x14ac:dyDescent="0.25">
      <c r="A528" s="3">
        <v>523</v>
      </c>
      <c r="B528" s="4" t="str">
        <f>"200801003095"</f>
        <v>200801003095</v>
      </c>
    </row>
    <row r="529" spans="1:2" x14ac:dyDescent="0.25">
      <c r="A529" s="3">
        <v>524</v>
      </c>
      <c r="B529" s="4" t="str">
        <f>"200801003976"</f>
        <v>200801003976</v>
      </c>
    </row>
    <row r="530" spans="1:2" x14ac:dyDescent="0.25">
      <c r="A530" s="3">
        <v>525</v>
      </c>
      <c r="B530" s="4" t="str">
        <f>"200801004463"</f>
        <v>200801004463</v>
      </c>
    </row>
    <row r="531" spans="1:2" x14ac:dyDescent="0.25">
      <c r="A531" s="3">
        <v>526</v>
      </c>
      <c r="B531" s="4" t="str">
        <f>"200801004844"</f>
        <v>200801004844</v>
      </c>
    </row>
    <row r="532" spans="1:2" x14ac:dyDescent="0.25">
      <c r="A532" s="3">
        <v>527</v>
      </c>
      <c r="B532" s="4" t="str">
        <f>"200801005179"</f>
        <v>200801005179</v>
      </c>
    </row>
    <row r="533" spans="1:2" x14ac:dyDescent="0.25">
      <c r="A533" s="3">
        <v>528</v>
      </c>
      <c r="B533" s="4" t="str">
        <f>"200801005261"</f>
        <v>200801005261</v>
      </c>
    </row>
    <row r="534" spans="1:2" x14ac:dyDescent="0.25">
      <c r="A534" s="3">
        <v>529</v>
      </c>
      <c r="B534" s="4" t="str">
        <f>"200801007269"</f>
        <v>200801007269</v>
      </c>
    </row>
    <row r="535" spans="1:2" x14ac:dyDescent="0.25">
      <c r="A535" s="3">
        <v>530</v>
      </c>
      <c r="B535" s="4" t="str">
        <f>"200801007989"</f>
        <v>200801007989</v>
      </c>
    </row>
    <row r="536" spans="1:2" x14ac:dyDescent="0.25">
      <c r="A536" s="3">
        <v>531</v>
      </c>
      <c r="B536" s="4" t="str">
        <f>"200801008051"</f>
        <v>200801008051</v>
      </c>
    </row>
    <row r="537" spans="1:2" x14ac:dyDescent="0.25">
      <c r="A537" s="3">
        <v>532</v>
      </c>
      <c r="B537" s="4" t="str">
        <f>"200801008453"</f>
        <v>200801008453</v>
      </c>
    </row>
    <row r="538" spans="1:2" x14ac:dyDescent="0.25">
      <c r="A538" s="3">
        <v>533</v>
      </c>
      <c r="B538" s="4" t="str">
        <f>"200801010295"</f>
        <v>200801010295</v>
      </c>
    </row>
    <row r="539" spans="1:2" x14ac:dyDescent="0.25">
      <c r="A539" s="3">
        <v>534</v>
      </c>
      <c r="B539" s="4" t="str">
        <f>"200801011531"</f>
        <v>200801011531</v>
      </c>
    </row>
    <row r="540" spans="1:2" x14ac:dyDescent="0.25">
      <c r="A540" s="3">
        <v>535</v>
      </c>
      <c r="B540" s="4" t="str">
        <f>"200802000801"</f>
        <v>200802000801</v>
      </c>
    </row>
    <row r="541" spans="1:2" x14ac:dyDescent="0.25">
      <c r="A541" s="3">
        <v>536</v>
      </c>
      <c r="B541" s="4" t="str">
        <f>"200802001401"</f>
        <v>200802001401</v>
      </c>
    </row>
    <row r="542" spans="1:2" x14ac:dyDescent="0.25">
      <c r="A542" s="3">
        <v>537</v>
      </c>
      <c r="B542" s="4" t="str">
        <f>"200802001991"</f>
        <v>200802001991</v>
      </c>
    </row>
    <row r="543" spans="1:2" x14ac:dyDescent="0.25">
      <c r="A543" s="3">
        <v>538</v>
      </c>
      <c r="B543" s="4" t="str">
        <f>"200802002706"</f>
        <v>200802002706</v>
      </c>
    </row>
    <row r="544" spans="1:2" x14ac:dyDescent="0.25">
      <c r="A544" s="3">
        <v>539</v>
      </c>
      <c r="B544" s="4" t="str">
        <f>"200802003213"</f>
        <v>200802003213</v>
      </c>
    </row>
    <row r="545" spans="1:2" x14ac:dyDescent="0.25">
      <c r="A545" s="3">
        <v>540</v>
      </c>
      <c r="B545" s="4" t="str">
        <f>"200802004959"</f>
        <v>200802004959</v>
      </c>
    </row>
    <row r="546" spans="1:2" x14ac:dyDescent="0.25">
      <c r="A546" s="3">
        <v>541</v>
      </c>
      <c r="B546" s="4" t="str">
        <f>"200802005186"</f>
        <v>200802005186</v>
      </c>
    </row>
    <row r="547" spans="1:2" x14ac:dyDescent="0.25">
      <c r="A547" s="3">
        <v>542</v>
      </c>
      <c r="B547" s="4" t="str">
        <f>"200802005443"</f>
        <v>200802005443</v>
      </c>
    </row>
    <row r="548" spans="1:2" x14ac:dyDescent="0.25">
      <c r="A548" s="3">
        <v>543</v>
      </c>
      <c r="B548" s="4" t="str">
        <f>"200802006162"</f>
        <v>200802006162</v>
      </c>
    </row>
    <row r="549" spans="1:2" x14ac:dyDescent="0.25">
      <c r="A549" s="3">
        <v>544</v>
      </c>
      <c r="B549" s="4" t="str">
        <f>"200802008156"</f>
        <v>200802008156</v>
      </c>
    </row>
    <row r="550" spans="1:2" x14ac:dyDescent="0.25">
      <c r="A550" s="3">
        <v>545</v>
      </c>
      <c r="B550" s="4" t="str">
        <f>"200802008760"</f>
        <v>200802008760</v>
      </c>
    </row>
    <row r="551" spans="1:2" x14ac:dyDescent="0.25">
      <c r="A551" s="3">
        <v>546</v>
      </c>
      <c r="B551" s="4" t="str">
        <f>"200802009059"</f>
        <v>200802009059</v>
      </c>
    </row>
    <row r="552" spans="1:2" x14ac:dyDescent="0.25">
      <c r="A552" s="3">
        <v>547</v>
      </c>
      <c r="B552" s="4" t="str">
        <f>"200802011528"</f>
        <v>200802011528</v>
      </c>
    </row>
    <row r="553" spans="1:2" x14ac:dyDescent="0.25">
      <c r="A553" s="3">
        <v>548</v>
      </c>
      <c r="B553" s="4" t="str">
        <f>"200803000143"</f>
        <v>200803000143</v>
      </c>
    </row>
    <row r="554" spans="1:2" x14ac:dyDescent="0.25">
      <c r="A554" s="3">
        <v>549</v>
      </c>
      <c r="B554" s="4" t="str">
        <f>"200803001032"</f>
        <v>200803001032</v>
      </c>
    </row>
    <row r="555" spans="1:2" x14ac:dyDescent="0.25">
      <c r="A555" s="3">
        <v>550</v>
      </c>
      <c r="B555" s="4" t="str">
        <f>"200804000965"</f>
        <v>200804000965</v>
      </c>
    </row>
    <row r="556" spans="1:2" x14ac:dyDescent="0.25">
      <c r="A556" s="3">
        <v>551</v>
      </c>
      <c r="B556" s="4" t="str">
        <f>"200806000252"</f>
        <v>200806000252</v>
      </c>
    </row>
    <row r="557" spans="1:2" x14ac:dyDescent="0.25">
      <c r="A557" s="3">
        <v>552</v>
      </c>
      <c r="B557" s="4" t="str">
        <f>"200809000891"</f>
        <v>200809000891</v>
      </c>
    </row>
    <row r="558" spans="1:2" x14ac:dyDescent="0.25">
      <c r="A558" s="3">
        <v>553</v>
      </c>
      <c r="B558" s="4" t="str">
        <f>"200810000072"</f>
        <v>200810000072</v>
      </c>
    </row>
    <row r="559" spans="1:2" x14ac:dyDescent="0.25">
      <c r="A559" s="3">
        <v>554</v>
      </c>
      <c r="B559" s="4" t="str">
        <f>"200810000652"</f>
        <v>200810000652</v>
      </c>
    </row>
    <row r="560" spans="1:2" x14ac:dyDescent="0.25">
      <c r="A560" s="3">
        <v>555</v>
      </c>
      <c r="B560" s="4" t="str">
        <f>"200812000409"</f>
        <v>200812000409</v>
      </c>
    </row>
    <row r="561" spans="1:2" x14ac:dyDescent="0.25">
      <c r="A561" s="3">
        <v>556</v>
      </c>
      <c r="B561" s="4" t="str">
        <f>"200902000688"</f>
        <v>200902000688</v>
      </c>
    </row>
    <row r="562" spans="1:2" x14ac:dyDescent="0.25">
      <c r="A562" s="3">
        <v>557</v>
      </c>
      <c r="B562" s="4" t="str">
        <f>"200902000694"</f>
        <v>200902000694</v>
      </c>
    </row>
    <row r="563" spans="1:2" x14ac:dyDescent="0.25">
      <c r="A563" s="3">
        <v>558</v>
      </c>
      <c r="B563" s="4" t="str">
        <f>"200902000751"</f>
        <v>200902000751</v>
      </c>
    </row>
    <row r="564" spans="1:2" x14ac:dyDescent="0.25">
      <c r="A564" s="3">
        <v>559</v>
      </c>
      <c r="B564" s="4" t="str">
        <f>"200904000222"</f>
        <v>200904000222</v>
      </c>
    </row>
    <row r="565" spans="1:2" x14ac:dyDescent="0.25">
      <c r="A565" s="3">
        <v>560</v>
      </c>
      <c r="B565" s="4" t="str">
        <f>"200905000188"</f>
        <v>200905000188</v>
      </c>
    </row>
    <row r="566" spans="1:2" x14ac:dyDescent="0.25">
      <c r="A566" s="3">
        <v>561</v>
      </c>
      <c r="B566" s="4" t="str">
        <f>"200905000637"</f>
        <v>200905000637</v>
      </c>
    </row>
    <row r="567" spans="1:2" x14ac:dyDescent="0.25">
      <c r="A567" s="3">
        <v>562</v>
      </c>
      <c r="B567" s="4" t="str">
        <f>"200906000017"</f>
        <v>200906000017</v>
      </c>
    </row>
    <row r="568" spans="1:2" x14ac:dyDescent="0.25">
      <c r="A568" s="3">
        <v>563</v>
      </c>
      <c r="B568" s="4" t="str">
        <f>"200906000547"</f>
        <v>200906000547</v>
      </c>
    </row>
    <row r="569" spans="1:2" x14ac:dyDescent="0.25">
      <c r="A569" s="3">
        <v>564</v>
      </c>
      <c r="B569" s="4" t="str">
        <f>"200907000096"</f>
        <v>200907000096</v>
      </c>
    </row>
    <row r="570" spans="1:2" x14ac:dyDescent="0.25">
      <c r="A570" s="3">
        <v>565</v>
      </c>
      <c r="B570" s="4" t="str">
        <f>"200907000207"</f>
        <v>200907000207</v>
      </c>
    </row>
    <row r="571" spans="1:2" x14ac:dyDescent="0.25">
      <c r="A571" s="3">
        <v>566</v>
      </c>
      <c r="B571" s="4" t="str">
        <f>"200907000260"</f>
        <v>200907000260</v>
      </c>
    </row>
    <row r="572" spans="1:2" x14ac:dyDescent="0.25">
      <c r="A572" s="3">
        <v>567</v>
      </c>
      <c r="B572" s="4" t="str">
        <f>"201003000025"</f>
        <v>201003000025</v>
      </c>
    </row>
    <row r="573" spans="1:2" x14ac:dyDescent="0.25">
      <c r="A573" s="3">
        <v>568</v>
      </c>
      <c r="B573" s="4" t="str">
        <f>"201004000027"</f>
        <v>201004000027</v>
      </c>
    </row>
    <row r="574" spans="1:2" x14ac:dyDescent="0.25">
      <c r="A574" s="3">
        <v>569</v>
      </c>
      <c r="B574" s="4" t="str">
        <f>"201102000485"</f>
        <v>201102000485</v>
      </c>
    </row>
    <row r="575" spans="1:2" x14ac:dyDescent="0.25">
      <c r="A575" s="3">
        <v>570</v>
      </c>
      <c r="B575" s="4" t="str">
        <f>"201210000155"</f>
        <v>201210000155</v>
      </c>
    </row>
    <row r="576" spans="1:2" x14ac:dyDescent="0.25">
      <c r="A576" s="3">
        <v>571</v>
      </c>
      <c r="B576" s="4" t="str">
        <f>"201303000449"</f>
        <v>201303000449</v>
      </c>
    </row>
    <row r="577" spans="1:2" x14ac:dyDescent="0.25">
      <c r="A577" s="3">
        <v>572</v>
      </c>
      <c r="B577" s="4" t="str">
        <f>"201303000768"</f>
        <v>201303000768</v>
      </c>
    </row>
    <row r="578" spans="1:2" x14ac:dyDescent="0.25">
      <c r="A578" s="3">
        <v>573</v>
      </c>
      <c r="B578" s="4" t="str">
        <f>"201304000032"</f>
        <v>201304000032</v>
      </c>
    </row>
    <row r="579" spans="1:2" x14ac:dyDescent="0.25">
      <c r="A579" s="3">
        <v>574</v>
      </c>
      <c r="B579" s="4" t="str">
        <f>"201304000150"</f>
        <v>201304000150</v>
      </c>
    </row>
    <row r="580" spans="1:2" x14ac:dyDescent="0.25">
      <c r="A580" s="3">
        <v>575</v>
      </c>
      <c r="B580" s="4" t="str">
        <f>"201304000687"</f>
        <v>201304000687</v>
      </c>
    </row>
    <row r="581" spans="1:2" x14ac:dyDescent="0.25">
      <c r="A581" s="3">
        <v>576</v>
      </c>
      <c r="B581" s="4" t="str">
        <f>"201304001117"</f>
        <v>201304001117</v>
      </c>
    </row>
    <row r="582" spans="1:2" x14ac:dyDescent="0.25">
      <c r="A582" s="3">
        <v>577</v>
      </c>
      <c r="B582" s="4" t="str">
        <f>"201304002178"</f>
        <v>201304002178</v>
      </c>
    </row>
    <row r="583" spans="1:2" x14ac:dyDescent="0.25">
      <c r="A583" s="3">
        <v>578</v>
      </c>
      <c r="B583" s="4" t="str">
        <f>"201304002679"</f>
        <v>201304002679</v>
      </c>
    </row>
    <row r="584" spans="1:2" x14ac:dyDescent="0.25">
      <c r="A584" s="3">
        <v>579</v>
      </c>
      <c r="B584" s="4" t="str">
        <f>"201304002759"</f>
        <v>201304002759</v>
      </c>
    </row>
    <row r="585" spans="1:2" x14ac:dyDescent="0.25">
      <c r="A585" s="3">
        <v>580</v>
      </c>
      <c r="B585" s="4" t="str">
        <f>"201304002887"</f>
        <v>201304002887</v>
      </c>
    </row>
    <row r="586" spans="1:2" x14ac:dyDescent="0.25">
      <c r="A586" s="3">
        <v>581</v>
      </c>
      <c r="B586" s="4" t="str">
        <f>"201304004431"</f>
        <v>201304004431</v>
      </c>
    </row>
    <row r="587" spans="1:2" x14ac:dyDescent="0.25">
      <c r="A587" s="3">
        <v>582</v>
      </c>
      <c r="B587" s="4" t="str">
        <f>"201304004851"</f>
        <v>201304004851</v>
      </c>
    </row>
    <row r="588" spans="1:2" x14ac:dyDescent="0.25">
      <c r="A588" s="3">
        <v>583</v>
      </c>
      <c r="B588" s="4" t="str">
        <f>"201304004855"</f>
        <v>201304004855</v>
      </c>
    </row>
    <row r="589" spans="1:2" x14ac:dyDescent="0.25">
      <c r="A589" s="3">
        <v>584</v>
      </c>
      <c r="B589" s="4" t="str">
        <f>"201304004879"</f>
        <v>201304004879</v>
      </c>
    </row>
    <row r="590" spans="1:2" x14ac:dyDescent="0.25">
      <c r="A590" s="3">
        <v>585</v>
      </c>
      <c r="B590" s="4" t="str">
        <f>"201304005224"</f>
        <v>201304005224</v>
      </c>
    </row>
    <row r="591" spans="1:2" x14ac:dyDescent="0.25">
      <c r="A591" s="3">
        <v>586</v>
      </c>
      <c r="B591" s="4" t="str">
        <f>"201304005416"</f>
        <v>201304005416</v>
      </c>
    </row>
    <row r="592" spans="1:2" x14ac:dyDescent="0.25">
      <c r="A592" s="3">
        <v>587</v>
      </c>
      <c r="B592" s="4" t="str">
        <f>"201304006572"</f>
        <v>201304006572</v>
      </c>
    </row>
    <row r="593" spans="1:2" x14ac:dyDescent="0.25">
      <c r="A593" s="3">
        <v>588</v>
      </c>
      <c r="B593" s="4" t="str">
        <f>"201312000032"</f>
        <v>201312000032</v>
      </c>
    </row>
    <row r="594" spans="1:2" x14ac:dyDescent="0.25">
      <c r="A594" s="3">
        <v>589</v>
      </c>
      <c r="B594" s="4" t="str">
        <f>"201401001738"</f>
        <v>201401001738</v>
      </c>
    </row>
    <row r="595" spans="1:2" x14ac:dyDescent="0.25">
      <c r="A595" s="3">
        <v>590</v>
      </c>
      <c r="B595" s="4" t="str">
        <f>"201402000004"</f>
        <v>201402000004</v>
      </c>
    </row>
    <row r="596" spans="1:2" x14ac:dyDescent="0.25">
      <c r="A596" s="3">
        <v>591</v>
      </c>
      <c r="B596" s="4" t="str">
        <f>"201402000218"</f>
        <v>201402000218</v>
      </c>
    </row>
    <row r="597" spans="1:2" x14ac:dyDescent="0.25">
      <c r="A597" s="3">
        <v>592</v>
      </c>
      <c r="B597" s="4" t="str">
        <f>"201402000912"</f>
        <v>201402000912</v>
      </c>
    </row>
    <row r="598" spans="1:2" x14ac:dyDescent="0.25">
      <c r="A598" s="3">
        <v>593</v>
      </c>
      <c r="B598" s="4" t="str">
        <f>"201402001109"</f>
        <v>201402001109</v>
      </c>
    </row>
    <row r="599" spans="1:2" x14ac:dyDescent="0.25">
      <c r="A599" s="3">
        <v>594</v>
      </c>
      <c r="B599" s="4" t="str">
        <f>"201402001397"</f>
        <v>201402001397</v>
      </c>
    </row>
    <row r="600" spans="1:2" x14ac:dyDescent="0.25">
      <c r="A600" s="3">
        <v>595</v>
      </c>
      <c r="B600" s="4" t="str">
        <f>"201402005149"</f>
        <v>201402005149</v>
      </c>
    </row>
    <row r="601" spans="1:2" x14ac:dyDescent="0.25">
      <c r="A601" s="3">
        <v>596</v>
      </c>
      <c r="B601" s="4" t="str">
        <f>"201402005659"</f>
        <v>201402005659</v>
      </c>
    </row>
    <row r="602" spans="1:2" x14ac:dyDescent="0.25">
      <c r="A602" s="3">
        <v>597</v>
      </c>
      <c r="B602" s="4" t="str">
        <f>"201402007021"</f>
        <v>201402007021</v>
      </c>
    </row>
    <row r="603" spans="1:2" x14ac:dyDescent="0.25">
      <c r="A603" s="3">
        <v>598</v>
      </c>
      <c r="B603" s="4" t="str">
        <f>"201402007037"</f>
        <v>201402007037</v>
      </c>
    </row>
    <row r="604" spans="1:2" x14ac:dyDescent="0.25">
      <c r="A604" s="3">
        <v>599</v>
      </c>
      <c r="B604" s="4" t="str">
        <f>"201402007159"</f>
        <v>201402007159</v>
      </c>
    </row>
    <row r="605" spans="1:2" x14ac:dyDescent="0.25">
      <c r="A605" s="3">
        <v>600</v>
      </c>
      <c r="B605" s="4" t="str">
        <f>"201402007495"</f>
        <v>201402007495</v>
      </c>
    </row>
    <row r="606" spans="1:2" x14ac:dyDescent="0.25">
      <c r="A606" s="3">
        <v>601</v>
      </c>
      <c r="B606" s="4" t="str">
        <f>"201402008506"</f>
        <v>201402008506</v>
      </c>
    </row>
    <row r="607" spans="1:2" x14ac:dyDescent="0.25">
      <c r="A607" s="3">
        <v>602</v>
      </c>
      <c r="B607" s="4" t="str">
        <f>"201402008622"</f>
        <v>201402008622</v>
      </c>
    </row>
    <row r="608" spans="1:2" x14ac:dyDescent="0.25">
      <c r="A608" s="3">
        <v>603</v>
      </c>
      <c r="B608" s="4" t="str">
        <f>"201402009920"</f>
        <v>201402009920</v>
      </c>
    </row>
    <row r="609" spans="1:2" x14ac:dyDescent="0.25">
      <c r="A609" s="3">
        <v>604</v>
      </c>
      <c r="B609" s="4" t="str">
        <f>"201402011488"</f>
        <v>201402011488</v>
      </c>
    </row>
    <row r="610" spans="1:2" x14ac:dyDescent="0.25">
      <c r="A610" s="3">
        <v>605</v>
      </c>
      <c r="B610" s="4" t="str">
        <f>"201402011726"</f>
        <v>201402011726</v>
      </c>
    </row>
    <row r="611" spans="1:2" x14ac:dyDescent="0.25">
      <c r="A611" s="3">
        <v>606</v>
      </c>
      <c r="B611" s="4" t="str">
        <f>"201403000242"</f>
        <v>201403000242</v>
      </c>
    </row>
    <row r="612" spans="1:2" x14ac:dyDescent="0.25">
      <c r="A612" s="3">
        <v>607</v>
      </c>
      <c r="B612" s="4" t="str">
        <f>"201405000200"</f>
        <v>201405000200</v>
      </c>
    </row>
    <row r="613" spans="1:2" x14ac:dyDescent="0.25">
      <c r="A613" s="3">
        <v>608</v>
      </c>
      <c r="B613" s="4" t="str">
        <f>"201405000375"</f>
        <v>201405000375</v>
      </c>
    </row>
    <row r="614" spans="1:2" x14ac:dyDescent="0.25">
      <c r="A614" s="3">
        <v>609</v>
      </c>
      <c r="B614" s="4" t="str">
        <f>"201405000458"</f>
        <v>201405000458</v>
      </c>
    </row>
    <row r="615" spans="1:2" x14ac:dyDescent="0.25">
      <c r="A615" s="3">
        <v>610</v>
      </c>
      <c r="B615" s="4" t="str">
        <f>"201405001035"</f>
        <v>201405001035</v>
      </c>
    </row>
    <row r="616" spans="1:2" x14ac:dyDescent="0.25">
      <c r="A616" s="3">
        <v>611</v>
      </c>
      <c r="B616" s="4" t="str">
        <f>"201405001550"</f>
        <v>201405001550</v>
      </c>
    </row>
    <row r="617" spans="1:2" x14ac:dyDescent="0.25">
      <c r="A617" s="3">
        <v>612</v>
      </c>
      <c r="B617" s="4" t="str">
        <f>"201406000071"</f>
        <v>201406000071</v>
      </c>
    </row>
    <row r="618" spans="1:2" x14ac:dyDescent="0.25">
      <c r="A618" s="3">
        <v>613</v>
      </c>
      <c r="B618" s="4" t="str">
        <f>"201406000168"</f>
        <v>201406000168</v>
      </c>
    </row>
    <row r="619" spans="1:2" x14ac:dyDescent="0.25">
      <c r="A619" s="3">
        <v>614</v>
      </c>
      <c r="B619" s="4" t="str">
        <f>"201406000933"</f>
        <v>201406000933</v>
      </c>
    </row>
    <row r="620" spans="1:2" x14ac:dyDescent="0.25">
      <c r="A620" s="3">
        <v>615</v>
      </c>
      <c r="B620" s="4" t="str">
        <f>"201406001145"</f>
        <v>201406001145</v>
      </c>
    </row>
    <row r="621" spans="1:2" x14ac:dyDescent="0.25">
      <c r="A621" s="3">
        <v>616</v>
      </c>
      <c r="B621" s="4" t="str">
        <f>"201406001329"</f>
        <v>201406001329</v>
      </c>
    </row>
    <row r="622" spans="1:2" x14ac:dyDescent="0.25">
      <c r="A622" s="3">
        <v>617</v>
      </c>
      <c r="B622" s="4" t="str">
        <f>"201406002513"</f>
        <v>201406002513</v>
      </c>
    </row>
    <row r="623" spans="1:2" x14ac:dyDescent="0.25">
      <c r="A623" s="3">
        <v>618</v>
      </c>
      <c r="B623" s="4" t="str">
        <f>"201406003373"</f>
        <v>201406003373</v>
      </c>
    </row>
    <row r="624" spans="1:2" x14ac:dyDescent="0.25">
      <c r="A624" s="3">
        <v>619</v>
      </c>
      <c r="B624" s="4" t="str">
        <f>"201406003558"</f>
        <v>201406003558</v>
      </c>
    </row>
    <row r="625" spans="1:2" x14ac:dyDescent="0.25">
      <c r="A625" s="3">
        <v>620</v>
      </c>
      <c r="B625" s="4" t="str">
        <f>"201406004461"</f>
        <v>201406004461</v>
      </c>
    </row>
    <row r="626" spans="1:2" x14ac:dyDescent="0.25">
      <c r="A626" s="3">
        <v>621</v>
      </c>
      <c r="B626" s="4" t="str">
        <f>"201406005782"</f>
        <v>201406005782</v>
      </c>
    </row>
    <row r="627" spans="1:2" x14ac:dyDescent="0.25">
      <c r="A627" s="3">
        <v>622</v>
      </c>
      <c r="B627" s="4" t="str">
        <f>"201406006035"</f>
        <v>201406006035</v>
      </c>
    </row>
    <row r="628" spans="1:2" x14ac:dyDescent="0.25">
      <c r="A628" s="3">
        <v>623</v>
      </c>
      <c r="B628" s="4" t="str">
        <f>"201406006126"</f>
        <v>201406006126</v>
      </c>
    </row>
    <row r="629" spans="1:2" x14ac:dyDescent="0.25">
      <c r="A629" s="3">
        <v>624</v>
      </c>
      <c r="B629" s="4" t="str">
        <f>"201406007111"</f>
        <v>201406007111</v>
      </c>
    </row>
    <row r="630" spans="1:2" x14ac:dyDescent="0.25">
      <c r="A630" s="3">
        <v>625</v>
      </c>
      <c r="B630" s="4" t="str">
        <f>"201406007655"</f>
        <v>201406007655</v>
      </c>
    </row>
    <row r="631" spans="1:2" x14ac:dyDescent="0.25">
      <c r="A631" s="3">
        <v>626</v>
      </c>
      <c r="B631" s="4" t="str">
        <f>"201406007699"</f>
        <v>201406007699</v>
      </c>
    </row>
    <row r="632" spans="1:2" x14ac:dyDescent="0.25">
      <c r="A632" s="3">
        <v>627</v>
      </c>
      <c r="B632" s="4" t="str">
        <f>"201406008628"</f>
        <v>201406008628</v>
      </c>
    </row>
    <row r="633" spans="1:2" x14ac:dyDescent="0.25">
      <c r="A633" s="3">
        <v>628</v>
      </c>
      <c r="B633" s="4" t="str">
        <f>"201406008927"</f>
        <v>201406008927</v>
      </c>
    </row>
    <row r="634" spans="1:2" x14ac:dyDescent="0.25">
      <c r="A634" s="3">
        <v>629</v>
      </c>
      <c r="B634" s="4" t="str">
        <f>"201406009900"</f>
        <v>201406009900</v>
      </c>
    </row>
    <row r="635" spans="1:2" x14ac:dyDescent="0.25">
      <c r="A635" s="3">
        <v>630</v>
      </c>
      <c r="B635" s="4" t="str">
        <f>"201406010283"</f>
        <v>201406010283</v>
      </c>
    </row>
    <row r="636" spans="1:2" x14ac:dyDescent="0.25">
      <c r="A636" s="3">
        <v>631</v>
      </c>
      <c r="B636" s="4" t="str">
        <f>"201406010525"</f>
        <v>201406010525</v>
      </c>
    </row>
    <row r="637" spans="1:2" x14ac:dyDescent="0.25">
      <c r="A637" s="3">
        <v>632</v>
      </c>
      <c r="B637" s="4" t="str">
        <f>"201406011016"</f>
        <v>201406011016</v>
      </c>
    </row>
    <row r="638" spans="1:2" x14ac:dyDescent="0.25">
      <c r="A638" s="3">
        <v>633</v>
      </c>
      <c r="B638" s="4" t="str">
        <f>"201406011743"</f>
        <v>201406011743</v>
      </c>
    </row>
    <row r="639" spans="1:2" x14ac:dyDescent="0.25">
      <c r="A639" s="3">
        <v>634</v>
      </c>
      <c r="B639" s="4" t="str">
        <f>"201406011798"</f>
        <v>201406011798</v>
      </c>
    </row>
    <row r="640" spans="1:2" x14ac:dyDescent="0.25">
      <c r="A640" s="3">
        <v>635</v>
      </c>
      <c r="B640" s="4" t="str">
        <f>"201406012384"</f>
        <v>201406012384</v>
      </c>
    </row>
    <row r="641" spans="1:2" x14ac:dyDescent="0.25">
      <c r="A641" s="3">
        <v>636</v>
      </c>
      <c r="B641" s="4" t="str">
        <f>"201406013342"</f>
        <v>201406013342</v>
      </c>
    </row>
    <row r="642" spans="1:2" x14ac:dyDescent="0.25">
      <c r="A642" s="3">
        <v>637</v>
      </c>
      <c r="B642" s="4" t="str">
        <f>"201406013427"</f>
        <v>201406013427</v>
      </c>
    </row>
    <row r="643" spans="1:2" x14ac:dyDescent="0.25">
      <c r="A643" s="3">
        <v>638</v>
      </c>
      <c r="B643" s="4" t="str">
        <f>"201406014428"</f>
        <v>201406014428</v>
      </c>
    </row>
    <row r="644" spans="1:2" x14ac:dyDescent="0.25">
      <c r="A644" s="3">
        <v>639</v>
      </c>
      <c r="B644" s="4" t="str">
        <f>"201406014474"</f>
        <v>201406014474</v>
      </c>
    </row>
    <row r="645" spans="1:2" x14ac:dyDescent="0.25">
      <c r="A645" s="3">
        <v>640</v>
      </c>
      <c r="B645" s="4" t="str">
        <f>"201406014740"</f>
        <v>201406014740</v>
      </c>
    </row>
    <row r="646" spans="1:2" x14ac:dyDescent="0.25">
      <c r="A646" s="3">
        <v>641</v>
      </c>
      <c r="B646" s="4" t="str">
        <f>"201406017762"</f>
        <v>201406017762</v>
      </c>
    </row>
    <row r="647" spans="1:2" x14ac:dyDescent="0.25">
      <c r="A647" s="3">
        <v>642</v>
      </c>
      <c r="B647" s="4" t="str">
        <f>"201406018056"</f>
        <v>201406018056</v>
      </c>
    </row>
    <row r="648" spans="1:2" x14ac:dyDescent="0.25">
      <c r="A648" s="3">
        <v>643</v>
      </c>
      <c r="B648" s="4" t="str">
        <f>"201406018141"</f>
        <v>201406018141</v>
      </c>
    </row>
    <row r="649" spans="1:2" x14ac:dyDescent="0.25">
      <c r="A649" s="3">
        <v>644</v>
      </c>
      <c r="B649" s="4" t="str">
        <f>"201406018994"</f>
        <v>201406018994</v>
      </c>
    </row>
    <row r="650" spans="1:2" x14ac:dyDescent="0.25">
      <c r="A650" s="3">
        <v>645</v>
      </c>
      <c r="B650" s="4" t="str">
        <f>"201409000191"</f>
        <v>201409000191</v>
      </c>
    </row>
    <row r="651" spans="1:2" x14ac:dyDescent="0.25">
      <c r="A651" s="3">
        <v>646</v>
      </c>
      <c r="B651" s="4" t="str">
        <f>"201409002875"</f>
        <v>201409002875</v>
      </c>
    </row>
    <row r="652" spans="1:2" x14ac:dyDescent="0.25">
      <c r="A652" s="3">
        <v>647</v>
      </c>
      <c r="B652" s="4" t="str">
        <f>"201409005307"</f>
        <v>201409005307</v>
      </c>
    </row>
    <row r="653" spans="1:2" x14ac:dyDescent="0.25">
      <c r="A653" s="3">
        <v>648</v>
      </c>
      <c r="B653" s="4" t="str">
        <f>"201409006242"</f>
        <v>201409006242</v>
      </c>
    </row>
    <row r="654" spans="1:2" x14ac:dyDescent="0.25">
      <c r="A654" s="3">
        <v>649</v>
      </c>
      <c r="B654" s="4" t="str">
        <f>"201409006595"</f>
        <v>201409006595</v>
      </c>
    </row>
    <row r="655" spans="1:2" x14ac:dyDescent="0.25">
      <c r="A655" s="3">
        <v>650</v>
      </c>
      <c r="B655" s="4" t="str">
        <f>"201410001220"</f>
        <v>201410001220</v>
      </c>
    </row>
    <row r="656" spans="1:2" x14ac:dyDescent="0.25">
      <c r="A656" s="3">
        <v>651</v>
      </c>
      <c r="B656" s="4" t="str">
        <f>"201410002069"</f>
        <v>201410002069</v>
      </c>
    </row>
    <row r="657" spans="1:2" x14ac:dyDescent="0.25">
      <c r="A657" s="3">
        <v>652</v>
      </c>
      <c r="B657" s="4" t="str">
        <f>"201410003627"</f>
        <v>201410003627</v>
      </c>
    </row>
    <row r="658" spans="1:2" x14ac:dyDescent="0.25">
      <c r="A658" s="3">
        <v>653</v>
      </c>
      <c r="B658" s="4" t="str">
        <f>"201410009572"</f>
        <v>201410009572</v>
      </c>
    </row>
    <row r="659" spans="1:2" x14ac:dyDescent="0.25">
      <c r="A659" s="3">
        <v>654</v>
      </c>
      <c r="B659" s="4" t="str">
        <f>"201410010956"</f>
        <v>201410010956</v>
      </c>
    </row>
    <row r="660" spans="1:2" x14ac:dyDescent="0.25">
      <c r="A660" s="3">
        <v>655</v>
      </c>
      <c r="B660" s="4" t="str">
        <f>"201410011298"</f>
        <v>201410011298</v>
      </c>
    </row>
    <row r="661" spans="1:2" x14ac:dyDescent="0.25">
      <c r="A661" s="3">
        <v>656</v>
      </c>
      <c r="B661" s="4" t="str">
        <f>"201410011405"</f>
        <v>201410011405</v>
      </c>
    </row>
    <row r="662" spans="1:2" x14ac:dyDescent="0.25">
      <c r="A662" s="3">
        <v>657</v>
      </c>
      <c r="B662" s="4" t="str">
        <f>"201410012527"</f>
        <v>201410012527</v>
      </c>
    </row>
    <row r="663" spans="1:2" x14ac:dyDescent="0.25">
      <c r="A663" s="3">
        <v>658</v>
      </c>
      <c r="B663" s="4" t="str">
        <f>"201410012566"</f>
        <v>201410012566</v>
      </c>
    </row>
    <row r="664" spans="1:2" x14ac:dyDescent="0.25">
      <c r="A664" s="3">
        <v>659</v>
      </c>
      <c r="B664" s="4" t="str">
        <f>"201411000597"</f>
        <v>201411000597</v>
      </c>
    </row>
    <row r="665" spans="1:2" x14ac:dyDescent="0.25">
      <c r="A665" s="3">
        <v>660</v>
      </c>
      <c r="B665" s="4" t="str">
        <f>"201411001193"</f>
        <v>201411001193</v>
      </c>
    </row>
    <row r="666" spans="1:2" x14ac:dyDescent="0.25">
      <c r="A666" s="3">
        <v>661</v>
      </c>
      <c r="B666" s="4" t="str">
        <f>"201411001487"</f>
        <v>201411001487</v>
      </c>
    </row>
    <row r="667" spans="1:2" x14ac:dyDescent="0.25">
      <c r="A667" s="3">
        <v>662</v>
      </c>
      <c r="B667" s="4" t="str">
        <f>"201411002835"</f>
        <v>201411002835</v>
      </c>
    </row>
    <row r="668" spans="1:2" x14ac:dyDescent="0.25">
      <c r="A668" s="3">
        <v>663</v>
      </c>
      <c r="B668" s="4" t="str">
        <f>"201411003293"</f>
        <v>201411003293</v>
      </c>
    </row>
    <row r="669" spans="1:2" x14ac:dyDescent="0.25">
      <c r="A669" s="3">
        <v>664</v>
      </c>
      <c r="B669" s="4" t="str">
        <f>"201412000321"</f>
        <v>201412000321</v>
      </c>
    </row>
    <row r="670" spans="1:2" x14ac:dyDescent="0.25">
      <c r="A670" s="3">
        <v>665</v>
      </c>
      <c r="B670" s="4" t="str">
        <f>"201412000421"</f>
        <v>201412000421</v>
      </c>
    </row>
    <row r="671" spans="1:2" x14ac:dyDescent="0.25">
      <c r="A671" s="3">
        <v>666</v>
      </c>
      <c r="B671" s="4" t="str">
        <f>"201412001665"</f>
        <v>201412001665</v>
      </c>
    </row>
    <row r="672" spans="1:2" x14ac:dyDescent="0.25">
      <c r="A672" s="3">
        <v>667</v>
      </c>
      <c r="B672" s="4" t="str">
        <f>"201412002210"</f>
        <v>201412002210</v>
      </c>
    </row>
    <row r="673" spans="1:2" x14ac:dyDescent="0.25">
      <c r="A673" s="3">
        <v>668</v>
      </c>
      <c r="B673" s="4" t="str">
        <f>"201412002253"</f>
        <v>201412002253</v>
      </c>
    </row>
    <row r="674" spans="1:2" x14ac:dyDescent="0.25">
      <c r="A674" s="3">
        <v>669</v>
      </c>
      <c r="B674" s="4" t="str">
        <f>"201412002277"</f>
        <v>201412002277</v>
      </c>
    </row>
    <row r="675" spans="1:2" x14ac:dyDescent="0.25">
      <c r="A675" s="3">
        <v>670</v>
      </c>
      <c r="B675" s="4" t="str">
        <f>"201412002525"</f>
        <v>201412002525</v>
      </c>
    </row>
    <row r="676" spans="1:2" x14ac:dyDescent="0.25">
      <c r="A676" s="3">
        <v>671</v>
      </c>
      <c r="B676" s="4" t="str">
        <f>"201412002656"</f>
        <v>201412002656</v>
      </c>
    </row>
    <row r="677" spans="1:2" x14ac:dyDescent="0.25">
      <c r="A677" s="3">
        <v>672</v>
      </c>
      <c r="B677" s="4" t="str">
        <f>"201412002938"</f>
        <v>201412002938</v>
      </c>
    </row>
    <row r="678" spans="1:2" x14ac:dyDescent="0.25">
      <c r="A678" s="3">
        <v>673</v>
      </c>
      <c r="B678" s="4" t="str">
        <f>"201412003783"</f>
        <v>201412003783</v>
      </c>
    </row>
    <row r="679" spans="1:2" x14ac:dyDescent="0.25">
      <c r="A679" s="3">
        <v>674</v>
      </c>
      <c r="B679" s="4" t="str">
        <f>"201412004650"</f>
        <v>201412004650</v>
      </c>
    </row>
    <row r="680" spans="1:2" x14ac:dyDescent="0.25">
      <c r="A680" s="3">
        <v>675</v>
      </c>
      <c r="B680" s="4" t="str">
        <f>"201412004796"</f>
        <v>201412004796</v>
      </c>
    </row>
    <row r="681" spans="1:2" x14ac:dyDescent="0.25">
      <c r="A681" s="3">
        <v>676</v>
      </c>
      <c r="B681" s="4" t="str">
        <f>"201412005049"</f>
        <v>201412005049</v>
      </c>
    </row>
    <row r="682" spans="1:2" x14ac:dyDescent="0.25">
      <c r="A682" s="3">
        <v>677</v>
      </c>
      <c r="B682" s="4" t="str">
        <f>"201412005119"</f>
        <v>201412005119</v>
      </c>
    </row>
    <row r="683" spans="1:2" x14ac:dyDescent="0.25">
      <c r="A683" s="3">
        <v>678</v>
      </c>
      <c r="B683" s="4" t="str">
        <f>"201412005418"</f>
        <v>201412005418</v>
      </c>
    </row>
    <row r="684" spans="1:2" x14ac:dyDescent="0.25">
      <c r="A684" s="3">
        <v>679</v>
      </c>
      <c r="B684" s="4" t="str">
        <f>"201412006043"</f>
        <v>201412006043</v>
      </c>
    </row>
    <row r="685" spans="1:2" x14ac:dyDescent="0.25">
      <c r="A685" s="3">
        <v>680</v>
      </c>
      <c r="B685" s="4" t="str">
        <f>"201412006812"</f>
        <v>201412006812</v>
      </c>
    </row>
    <row r="686" spans="1:2" x14ac:dyDescent="0.25">
      <c r="A686" s="3">
        <v>681</v>
      </c>
      <c r="B686" s="4" t="str">
        <f>"201412007181"</f>
        <v>201412007181</v>
      </c>
    </row>
    <row r="687" spans="1:2" x14ac:dyDescent="0.25">
      <c r="A687" s="3">
        <v>682</v>
      </c>
      <c r="B687" s="4" t="str">
        <f>"201412007332"</f>
        <v>201412007332</v>
      </c>
    </row>
    <row r="688" spans="1:2" x14ac:dyDescent="0.25">
      <c r="A688" s="3">
        <v>683</v>
      </c>
      <c r="B688" s="4" t="str">
        <f>"201502002719"</f>
        <v>201502002719</v>
      </c>
    </row>
    <row r="689" spans="1:2" x14ac:dyDescent="0.25">
      <c r="A689" s="3">
        <v>684</v>
      </c>
      <c r="B689" s="4" t="str">
        <f>"201504000493"</f>
        <v>201504000493</v>
      </c>
    </row>
    <row r="690" spans="1:2" x14ac:dyDescent="0.25">
      <c r="A690" s="3">
        <v>685</v>
      </c>
      <c r="B690" s="4" t="str">
        <f>"201504004733"</f>
        <v>201504004733</v>
      </c>
    </row>
    <row r="691" spans="1:2" x14ac:dyDescent="0.25">
      <c r="A691" s="3">
        <v>686</v>
      </c>
      <c r="B691" s="4" t="str">
        <f>"201504005075"</f>
        <v>201504005075</v>
      </c>
    </row>
    <row r="692" spans="1:2" x14ac:dyDescent="0.25">
      <c r="A692" s="3">
        <v>687</v>
      </c>
      <c r="B692" s="4" t="str">
        <f>"201505000251"</f>
        <v>201505000251</v>
      </c>
    </row>
    <row r="693" spans="1:2" x14ac:dyDescent="0.25">
      <c r="A693" s="3">
        <v>688</v>
      </c>
      <c r="B693" s="4" t="str">
        <f>"201505000448"</f>
        <v>201505000448</v>
      </c>
    </row>
    <row r="694" spans="1:2" x14ac:dyDescent="0.25">
      <c r="A694" s="3">
        <v>689</v>
      </c>
      <c r="B694" s="4" t="str">
        <f>"201506000846"</f>
        <v>201506000846</v>
      </c>
    </row>
    <row r="695" spans="1:2" x14ac:dyDescent="0.25">
      <c r="A695" s="3">
        <v>690</v>
      </c>
      <c r="B695" s="4" t="str">
        <f>"201506001815"</f>
        <v>201506001815</v>
      </c>
    </row>
    <row r="696" spans="1:2" x14ac:dyDescent="0.25">
      <c r="A696" s="3">
        <v>691</v>
      </c>
      <c r="B696" s="4" t="str">
        <f>"201506002740"</f>
        <v>201506002740</v>
      </c>
    </row>
    <row r="697" spans="1:2" x14ac:dyDescent="0.25">
      <c r="A697" s="3">
        <v>692</v>
      </c>
      <c r="B697" s="4" t="str">
        <f>"201506003673"</f>
        <v>201506003673</v>
      </c>
    </row>
    <row r="698" spans="1:2" x14ac:dyDescent="0.25">
      <c r="A698" s="3">
        <v>693</v>
      </c>
      <c r="B698" s="4" t="str">
        <f>"201507001402"</f>
        <v>201507001402</v>
      </c>
    </row>
    <row r="699" spans="1:2" x14ac:dyDescent="0.25">
      <c r="A699" s="3">
        <v>694</v>
      </c>
      <c r="B699" s="4" t="str">
        <f>"201510004458"</f>
        <v>201510004458</v>
      </c>
    </row>
    <row r="700" spans="1:2" x14ac:dyDescent="0.25">
      <c r="A700" s="3">
        <v>695</v>
      </c>
      <c r="B700" s="4" t="str">
        <f>"201511005676"</f>
        <v>201511005676</v>
      </c>
    </row>
    <row r="701" spans="1:2" x14ac:dyDescent="0.25">
      <c r="A701" s="3">
        <v>696</v>
      </c>
      <c r="B701" s="4" t="str">
        <f>"201511012586"</f>
        <v>201511012586</v>
      </c>
    </row>
    <row r="702" spans="1:2" x14ac:dyDescent="0.25">
      <c r="A702" s="3">
        <v>697</v>
      </c>
      <c r="B702" s="4" t="str">
        <f>"201511019133"</f>
        <v>201511019133</v>
      </c>
    </row>
    <row r="703" spans="1:2" x14ac:dyDescent="0.25">
      <c r="A703" s="3">
        <v>698</v>
      </c>
      <c r="B703" s="4" t="str">
        <f>"201511032905"</f>
        <v>201511032905</v>
      </c>
    </row>
    <row r="704" spans="1:2" x14ac:dyDescent="0.25">
      <c r="A704" s="3">
        <v>699</v>
      </c>
      <c r="B704" s="4" t="str">
        <f>"201511037417"</f>
        <v>201511037417</v>
      </c>
    </row>
    <row r="705" spans="1:2" x14ac:dyDescent="0.25">
      <c r="A705" s="3">
        <v>700</v>
      </c>
      <c r="B705" s="4" t="str">
        <f>"201512001665"</f>
        <v>201512001665</v>
      </c>
    </row>
    <row r="706" spans="1:2" x14ac:dyDescent="0.25">
      <c r="A706" s="3">
        <v>701</v>
      </c>
      <c r="B706" s="4" t="str">
        <f>"201512002567"</f>
        <v>201512002567</v>
      </c>
    </row>
    <row r="707" spans="1:2" x14ac:dyDescent="0.25">
      <c r="A707" s="3">
        <v>702</v>
      </c>
      <c r="B707" s="4" t="str">
        <f>"201512005414"</f>
        <v>201512005414</v>
      </c>
    </row>
    <row r="708" spans="1:2" x14ac:dyDescent="0.25">
      <c r="A708" s="3">
        <v>703</v>
      </c>
      <c r="B708" s="4" t="str">
        <f>"201512005499"</f>
        <v>201512005499</v>
      </c>
    </row>
    <row r="709" spans="1:2" x14ac:dyDescent="0.25">
      <c r="A709" s="3">
        <v>704</v>
      </c>
      <c r="B709" s="4" t="str">
        <f>"201601000077"</f>
        <v>201601000077</v>
      </c>
    </row>
    <row r="710" spans="1:2" x14ac:dyDescent="0.25">
      <c r="A710" s="3">
        <v>705</v>
      </c>
      <c r="B710" s="4" t="str">
        <f>"201601000248"</f>
        <v>201601000248</v>
      </c>
    </row>
    <row r="711" spans="1:2" x14ac:dyDescent="0.25">
      <c r="A711" s="3">
        <v>706</v>
      </c>
      <c r="B711" s="4" t="str">
        <f>"201601000463"</f>
        <v>201601000463</v>
      </c>
    </row>
    <row r="712" spans="1:2" x14ac:dyDescent="0.25">
      <c r="A712" s="3">
        <v>707</v>
      </c>
      <c r="B712" s="4" t="str">
        <f>"201604001111"</f>
        <v>201604001111</v>
      </c>
    </row>
    <row r="713" spans="1:2" x14ac:dyDescent="0.25">
      <c r="A713" s="3">
        <v>708</v>
      </c>
      <c r="B713" s="4" t="str">
        <f>"201604001308"</f>
        <v>201604001308</v>
      </c>
    </row>
    <row r="714" spans="1:2" x14ac:dyDescent="0.25">
      <c r="A714" s="3">
        <v>709</v>
      </c>
      <c r="B714" s="4" t="str">
        <f>"201604002682"</f>
        <v>201604002682</v>
      </c>
    </row>
    <row r="715" spans="1:2" x14ac:dyDescent="0.25">
      <c r="A715" s="3">
        <v>710</v>
      </c>
      <c r="B715" s="4" t="str">
        <f>"201604003403"</f>
        <v>201604003403</v>
      </c>
    </row>
    <row r="716" spans="1:2" x14ac:dyDescent="0.25">
      <c r="A716" s="3">
        <v>711</v>
      </c>
      <c r="B716" s="4" t="str">
        <f>"201604004214"</f>
        <v>201604004214</v>
      </c>
    </row>
    <row r="717" spans="1:2" x14ac:dyDescent="0.25">
      <c r="A717" s="3">
        <v>712</v>
      </c>
      <c r="B717" s="4" t="str">
        <f>"201606000085"</f>
        <v>201606000085</v>
      </c>
    </row>
  </sheetData>
  <sortState ref="B6:B717">
    <sortCondition ref="B6"/>
  </sortState>
  <mergeCells count="4">
    <mergeCell ref="A1:B1"/>
    <mergeCell ref="A2:B2"/>
    <mergeCell ref="A3:B3"/>
    <mergeCell ref="A4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2Κ_2025_ΠΕ_ΠΡΟΣΚΛΗΣΗ_ΥΠΟΨΗΦΙΩΝ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Parsakis Aggelos</dc:creator>
  <cp:lastModifiedBy>Lagos Vasileios Dimitrios</cp:lastModifiedBy>
  <dcterms:created xsi:type="dcterms:W3CDTF">2024-08-13T09:36:16Z</dcterms:created>
  <dcterms:modified xsi:type="dcterms:W3CDTF">2025-07-09T05:15:21Z</dcterms:modified>
</cp:coreProperties>
</file>