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ΑΑΑΑΑΑΠΟΤΕΛΕΣΜΑΤΑ\2021\9Κ_2021\2025\Προσωρινά Επιλαχόντες\Προσωρινά Επιλαχόντες 9Κ_2021_60_ευρυ\"/>
    </mc:Choice>
  </mc:AlternateContent>
  <bookViews>
    <workbookView xWindow="-120" yWindow="-120" windowWidth="29040" windowHeight="15840"/>
  </bookViews>
  <sheets>
    <sheet name="9Κ_2021 3234_ΔΕ_ΑΠΟΡΡΙΠΤΕΟΙ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</calcChain>
</file>

<file path=xl/sharedStrings.xml><?xml version="1.0" encoding="utf-8"?>
<sst xmlns="http://schemas.openxmlformats.org/spreadsheetml/2006/main" count="1315" uniqueCount="9">
  <si>
    <t>ΠΛΗΡΩΣΗ ΘΕΣΕΩΝ ΜΕ ΣΕΙΡΑ ΠΡΟΤΕΡΑΙΟΤΗΤΑΣ ΑΠΟ ΕΠΙΛΑΧΟΝΤΕΣ ΤΗΣ ΠΡΟΚΗΡΥΞΗΣ 9Κ/2021</t>
  </si>
  <si>
    <t>ΚΑΤΑΣΤΑΣΗ ΑΠΟΡΡΙΠΤΕΩΝ</t>
  </si>
  <si>
    <t xml:space="preserve"> ΔΕΥΤΕΡΟΒΑΘΜΙΑΣ ΕΚΠΑΙΔΕΥΣΗΣ</t>
  </si>
  <si>
    <t>Α/Α</t>
  </si>
  <si>
    <t>ΜΟΝΑΔΙΚΟΣ ΚΩΔΙΚΟΣ</t>
  </si>
  <si>
    <t>ΑΙΤΙΟΛΟΓΙΑ ΑΠΟΡΡΙΨΗΣ</t>
  </si>
  <si>
    <t>ΑΝΕΠΙΤΥΧΗΣ ΠΡΑΚΤΙΚΗ ΔΟΚΙΜΑΣΙΑ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</si>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</sst>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4</v>
      </c>
      <c r="C5" t="s">
        <v>5</v>
      </c>
    </row>
    <row r="6" spans="1:3" x14ac:dyDescent="0.25">
      <c r="A6">
        <v>1</v>
      </c>
      <c r="B6" t="str">
        <f>"00813401"</f>
        <v>00813401</v>
      </c>
      <c r="C6" t="s">
        <v>6</v>
      </c>
    </row>
    <row r="7" spans="1:3" x14ac:dyDescent="0.25">
      <c r="A7">
        <v>2</v>
      </c>
      <c r="B7" t="str">
        <f>"00816762"</f>
        <v>00816762</v>
      </c>
      <c r="C7" t="s">
        <v>6</v>
      </c>
    </row>
    <row r="8" spans="1:3" x14ac:dyDescent="0.25">
      <c r="A8">
        <v>3</v>
      </c>
      <c r="B8" t="str">
        <f>"00818076"</f>
        <v>00818076</v>
      </c>
      <c r="C8" t="s">
        <v>6</v>
      </c>
    </row>
    <row r="9" spans="1:3" x14ac:dyDescent="0.25">
      <c r="A9">
        <v>4</v>
      </c>
      <c r="B9" t="str">
        <f>"00818480"</f>
        <v>00818480</v>
      </c>
      <c r="C9" t="s">
        <v>6</v>
      </c>
    </row>
    <row r="10" spans="1:3" x14ac:dyDescent="0.25">
      <c r="A10">
        <v>5</v>
      </c>
      <c r="B10" t="str">
        <f>"00338255"</f>
        <v>00338255</v>
      </c>
      <c r="C10" t="s">
        <v>6</v>
      </c>
    </row>
    <row r="11" spans="1:3" x14ac:dyDescent="0.25">
      <c r="A11">
        <v>6</v>
      </c>
      <c r="B11" t="str">
        <f>"00758046"</f>
        <v>00758046</v>
      </c>
      <c r="C11" t="s">
        <v>6</v>
      </c>
    </row>
    <row r="12" spans="1:3" x14ac:dyDescent="0.25">
      <c r="A12">
        <v>7</v>
      </c>
      <c r="B12" t="str">
        <f>"00153391"</f>
        <v>00153391</v>
      </c>
      <c r="C12" t="s">
        <v>6</v>
      </c>
    </row>
    <row r="13" spans="1:3" x14ac:dyDescent="0.25">
      <c r="A13">
        <v>8</v>
      </c>
      <c r="B13" t="str">
        <f>"00817300"</f>
        <v>00817300</v>
      </c>
      <c r="C13" t="s">
        <v>6</v>
      </c>
    </row>
    <row r="14" spans="1:3" x14ac:dyDescent="0.25">
      <c r="A14">
        <v>9</v>
      </c>
      <c r="B14" t="str">
        <f>"00817498"</f>
        <v>00817498</v>
      </c>
      <c r="C14" t="s">
        <v>6</v>
      </c>
    </row>
    <row r="15" spans="1:3" x14ac:dyDescent="0.25">
      <c r="A15">
        <v>10</v>
      </c>
      <c r="B15" t="str">
        <f>"00819247"</f>
        <v>00819247</v>
      </c>
      <c r="C15" t="s">
        <v>6</v>
      </c>
    </row>
    <row r="16" spans="1:3" x14ac:dyDescent="0.25">
      <c r="A16">
        <v>11</v>
      </c>
      <c r="B16" t="str">
        <f>"00816175"</f>
        <v>00816175</v>
      </c>
      <c r="C16" t="s">
        <v>6</v>
      </c>
    </row>
    <row r="17" spans="1:3" x14ac:dyDescent="0.25">
      <c r="A17">
        <v>12</v>
      </c>
      <c r="B17" t="str">
        <f>"00817795"</f>
        <v>00817795</v>
      </c>
      <c r="C17" t="s">
        <v>6</v>
      </c>
    </row>
    <row r="18" spans="1:3" x14ac:dyDescent="0.25">
      <c r="A18">
        <v>13</v>
      </c>
      <c r="B18" t="str">
        <f>"00441011"</f>
        <v>00441011</v>
      </c>
      <c r="C18" t="s">
        <v>6</v>
      </c>
    </row>
    <row r="19" spans="1:3" x14ac:dyDescent="0.25">
      <c r="A19">
        <v>14</v>
      </c>
      <c r="B19" t="str">
        <f>"00673745"</f>
        <v>00673745</v>
      </c>
      <c r="C19" t="s">
        <v>6</v>
      </c>
    </row>
    <row r="20" spans="1:3" x14ac:dyDescent="0.25">
      <c r="A20">
        <v>15</v>
      </c>
      <c r="B20" t="str">
        <f>"00445669"</f>
        <v>00445669</v>
      </c>
      <c r="C20" t="s">
        <v>6</v>
      </c>
    </row>
    <row r="21" spans="1:3" x14ac:dyDescent="0.25">
      <c r="A21">
        <v>16</v>
      </c>
      <c r="B21" t="str">
        <f>"00680957"</f>
        <v>00680957</v>
      </c>
      <c r="C21" t="s">
        <v>6</v>
      </c>
    </row>
    <row r="22" spans="1:3" x14ac:dyDescent="0.25">
      <c r="A22">
        <v>17</v>
      </c>
      <c r="B22" t="str">
        <f>"00817422"</f>
        <v>00817422</v>
      </c>
      <c r="C22" t="s">
        <v>6</v>
      </c>
    </row>
    <row r="23" spans="1:3" x14ac:dyDescent="0.25">
      <c r="A23">
        <v>18</v>
      </c>
      <c r="B23" t="str">
        <f>"00818611"</f>
        <v>00818611</v>
      </c>
      <c r="C23" t="s">
        <v>6</v>
      </c>
    </row>
    <row r="24" spans="1:3" x14ac:dyDescent="0.25">
      <c r="A24">
        <v>19</v>
      </c>
      <c r="B24" t="str">
        <f>"00712422"</f>
        <v>00712422</v>
      </c>
      <c r="C24" t="s">
        <v>6</v>
      </c>
    </row>
    <row r="25" spans="1:3" x14ac:dyDescent="0.25">
      <c r="A25">
        <v>20</v>
      </c>
      <c r="B25" t="str">
        <f>"00818536"</f>
        <v>00818536</v>
      </c>
      <c r="C25" t="s">
        <v>6</v>
      </c>
    </row>
    <row r="26" spans="1:3" x14ac:dyDescent="0.25">
      <c r="A26">
        <v>21</v>
      </c>
      <c r="B26" t="str">
        <f>"00446047"</f>
        <v>00446047</v>
      </c>
      <c r="C26" t="s">
        <v>6</v>
      </c>
    </row>
    <row r="27" spans="1:3" x14ac:dyDescent="0.25">
      <c r="A27">
        <v>22</v>
      </c>
      <c r="B27" t="str">
        <f>"00444934"</f>
        <v>00444934</v>
      </c>
      <c r="C27" t="s">
        <v>6</v>
      </c>
    </row>
    <row r="28" spans="1:3" x14ac:dyDescent="0.25">
      <c r="A28">
        <v>23</v>
      </c>
      <c r="B28" t="str">
        <f>"201604000945"</f>
        <v>201604000945</v>
      </c>
      <c r="C28" t="s">
        <v>6</v>
      </c>
    </row>
    <row r="29" spans="1:3" x14ac:dyDescent="0.25">
      <c r="A29">
        <v>24</v>
      </c>
      <c r="B29" t="str">
        <f>"00162723"</f>
        <v>00162723</v>
      </c>
      <c r="C29" t="s">
        <v>6</v>
      </c>
    </row>
    <row r="30" spans="1:3" x14ac:dyDescent="0.25">
      <c r="A30">
        <v>25</v>
      </c>
      <c r="B30" t="str">
        <f>"00556068"</f>
        <v>00556068</v>
      </c>
      <c r="C30" t="s">
        <v>6</v>
      </c>
    </row>
    <row r="31" spans="1:3" x14ac:dyDescent="0.25">
      <c r="A31">
        <v>26</v>
      </c>
      <c r="B31" t="str">
        <f>"00142283"</f>
        <v>00142283</v>
      </c>
      <c r="C31" t="s">
        <v>6</v>
      </c>
    </row>
    <row r="32" spans="1:3" x14ac:dyDescent="0.25">
      <c r="A32">
        <v>27</v>
      </c>
      <c r="B32" t="str">
        <f>"00768142"</f>
        <v>00768142</v>
      </c>
      <c r="C32" t="s">
        <v>6</v>
      </c>
    </row>
    <row r="33" spans="1:3" x14ac:dyDescent="0.25">
      <c r="A33">
        <v>28</v>
      </c>
      <c r="B33" t="str">
        <f>"00818660"</f>
        <v>00818660</v>
      </c>
      <c r="C33" t="s">
        <v>6</v>
      </c>
    </row>
    <row r="34" spans="1:3" x14ac:dyDescent="0.25">
      <c r="A34">
        <v>29</v>
      </c>
      <c r="B34" t="str">
        <f>"00819268"</f>
        <v>00819268</v>
      </c>
      <c r="C34" t="s">
        <v>6</v>
      </c>
    </row>
    <row r="35" spans="1:3" x14ac:dyDescent="0.25">
      <c r="A35">
        <v>30</v>
      </c>
      <c r="B35" t="str">
        <f>"00729166"</f>
        <v>00729166</v>
      </c>
      <c r="C35" t="s">
        <v>6</v>
      </c>
    </row>
    <row r="36" spans="1:3" x14ac:dyDescent="0.25">
      <c r="A36">
        <v>31</v>
      </c>
      <c r="B36" t="str">
        <f>"00817089"</f>
        <v>00817089</v>
      </c>
      <c r="C36" t="s">
        <v>6</v>
      </c>
    </row>
    <row r="37" spans="1:3" x14ac:dyDescent="0.25">
      <c r="A37">
        <v>32</v>
      </c>
      <c r="B37" t="str">
        <f>"00816653"</f>
        <v>00816653</v>
      </c>
      <c r="C37" t="s">
        <v>6</v>
      </c>
    </row>
    <row r="38" spans="1:3" x14ac:dyDescent="0.25">
      <c r="A38">
        <v>33</v>
      </c>
      <c r="B38" t="str">
        <f>"00447282"</f>
        <v>00447282</v>
      </c>
      <c r="C38" t="s">
        <v>6</v>
      </c>
    </row>
    <row r="39" spans="1:3" x14ac:dyDescent="0.25">
      <c r="A39">
        <v>34</v>
      </c>
      <c r="B39" t="str">
        <f>"00256682"</f>
        <v>00256682</v>
      </c>
      <c r="C39" t="s">
        <v>6</v>
      </c>
    </row>
    <row r="40" spans="1:3" x14ac:dyDescent="0.25">
      <c r="A40">
        <v>35</v>
      </c>
      <c r="B40" t="str">
        <f>"00818923"</f>
        <v>00818923</v>
      </c>
      <c r="C40" t="s">
        <v>6</v>
      </c>
    </row>
    <row r="41" spans="1:3" x14ac:dyDescent="0.25">
      <c r="A41">
        <v>36</v>
      </c>
      <c r="B41" t="str">
        <f>"00435358"</f>
        <v>00435358</v>
      </c>
      <c r="C41" t="s">
        <v>6</v>
      </c>
    </row>
    <row r="42" spans="1:3" x14ac:dyDescent="0.25">
      <c r="A42">
        <v>37</v>
      </c>
      <c r="B42" t="str">
        <f>"00500343"</f>
        <v>00500343</v>
      </c>
      <c r="C42" t="s">
        <v>6</v>
      </c>
    </row>
    <row r="43" spans="1:3" x14ac:dyDescent="0.25">
      <c r="A43">
        <v>38</v>
      </c>
      <c r="B43" t="str">
        <f>"00819107"</f>
        <v>00819107</v>
      </c>
      <c r="C43" t="s">
        <v>6</v>
      </c>
    </row>
    <row r="44" spans="1:3" x14ac:dyDescent="0.25">
      <c r="A44">
        <v>39</v>
      </c>
      <c r="B44" t="str">
        <f>"00816132"</f>
        <v>00816132</v>
      </c>
      <c r="C44" t="s">
        <v>6</v>
      </c>
    </row>
    <row r="45" spans="1:3" x14ac:dyDescent="0.25">
      <c r="A45">
        <v>40</v>
      </c>
      <c r="B45" t="str">
        <f>"00444926"</f>
        <v>00444926</v>
      </c>
      <c r="C45" t="s">
        <v>6</v>
      </c>
    </row>
    <row r="46" spans="1:3" x14ac:dyDescent="0.25">
      <c r="A46">
        <v>41</v>
      </c>
      <c r="B46" t="str">
        <f>"00219140"</f>
        <v>00219140</v>
      </c>
      <c r="C46" t="s">
        <v>6</v>
      </c>
    </row>
    <row r="47" spans="1:3" x14ac:dyDescent="0.25">
      <c r="A47">
        <v>42</v>
      </c>
      <c r="B47" t="str">
        <f>"00813613"</f>
        <v>00813613</v>
      </c>
      <c r="C47" t="s">
        <v>6</v>
      </c>
    </row>
    <row r="48" spans="1:3" x14ac:dyDescent="0.25">
      <c r="A48">
        <v>43</v>
      </c>
      <c r="B48" t="str">
        <f>"00816180"</f>
        <v>00816180</v>
      </c>
      <c r="C48" t="s">
        <v>6</v>
      </c>
    </row>
    <row r="49" spans="1:3" x14ac:dyDescent="0.25">
      <c r="A49">
        <v>44</v>
      </c>
      <c r="B49" t="str">
        <f>"00446142"</f>
        <v>00446142</v>
      </c>
      <c r="C49" t="s">
        <v>6</v>
      </c>
    </row>
    <row r="50" spans="1:3" x14ac:dyDescent="0.25">
      <c r="A50">
        <v>45</v>
      </c>
      <c r="B50" t="str">
        <f>"00447061"</f>
        <v>00447061</v>
      </c>
      <c r="C50" t="s">
        <v>6</v>
      </c>
    </row>
    <row r="51" spans="1:3" x14ac:dyDescent="0.25">
      <c r="A51">
        <v>46</v>
      </c>
      <c r="B51" t="str">
        <f>"00797078"</f>
        <v>00797078</v>
      </c>
      <c r="C51" t="s">
        <v>6</v>
      </c>
    </row>
    <row r="52" spans="1:3" x14ac:dyDescent="0.25">
      <c r="A52">
        <v>47</v>
      </c>
      <c r="B52" t="str">
        <f>"00447238"</f>
        <v>00447238</v>
      </c>
      <c r="C52" t="s">
        <v>6</v>
      </c>
    </row>
    <row r="53" spans="1:3" x14ac:dyDescent="0.25">
      <c r="A53">
        <v>48</v>
      </c>
      <c r="B53" t="str">
        <f>"00444580"</f>
        <v>00444580</v>
      </c>
      <c r="C53" t="s">
        <v>6</v>
      </c>
    </row>
    <row r="54" spans="1:3" x14ac:dyDescent="0.25">
      <c r="A54">
        <v>49</v>
      </c>
      <c r="B54" t="str">
        <f>"00632138"</f>
        <v>00632138</v>
      </c>
      <c r="C54" t="s">
        <v>6</v>
      </c>
    </row>
    <row r="55" spans="1:3" x14ac:dyDescent="0.25">
      <c r="A55">
        <v>50</v>
      </c>
      <c r="B55" t="str">
        <f>"00554643"</f>
        <v>00554643</v>
      </c>
      <c r="C55" t="s">
        <v>6</v>
      </c>
    </row>
    <row r="56" spans="1:3" x14ac:dyDescent="0.25">
      <c r="A56">
        <v>51</v>
      </c>
      <c r="B56" t="str">
        <f>"00343269"</f>
        <v>00343269</v>
      </c>
      <c r="C56" t="s">
        <v>6</v>
      </c>
    </row>
    <row r="57" spans="1:3" x14ac:dyDescent="0.25">
      <c r="A57">
        <v>52</v>
      </c>
      <c r="B57" t="str">
        <f>"00817942"</f>
        <v>00817942</v>
      </c>
      <c r="C57" t="s">
        <v>6</v>
      </c>
    </row>
    <row r="58" spans="1:3" x14ac:dyDescent="0.25">
      <c r="A58">
        <v>53</v>
      </c>
      <c r="B58" t="str">
        <f>"00445604"</f>
        <v>00445604</v>
      </c>
      <c r="C58" t="s">
        <v>6</v>
      </c>
    </row>
    <row r="59" spans="1:3" x14ac:dyDescent="0.25">
      <c r="A59">
        <v>54</v>
      </c>
      <c r="B59" t="str">
        <f>"00445306"</f>
        <v>00445306</v>
      </c>
      <c r="C59" t="s">
        <v>6</v>
      </c>
    </row>
    <row r="60" spans="1:3" x14ac:dyDescent="0.25">
      <c r="A60">
        <v>55</v>
      </c>
      <c r="B60" t="str">
        <f>"00448070"</f>
        <v>00448070</v>
      </c>
      <c r="C60" t="s">
        <v>6</v>
      </c>
    </row>
    <row r="61" spans="1:3" x14ac:dyDescent="0.25">
      <c r="A61">
        <v>56</v>
      </c>
      <c r="B61" t="str">
        <f>"201604002055"</f>
        <v>201604002055</v>
      </c>
      <c r="C61" t="s">
        <v>6</v>
      </c>
    </row>
    <row r="62" spans="1:3" x14ac:dyDescent="0.25">
      <c r="A62">
        <v>57</v>
      </c>
      <c r="B62" t="str">
        <f>"00481826"</f>
        <v>00481826</v>
      </c>
      <c r="C62" t="s">
        <v>6</v>
      </c>
    </row>
    <row r="63" spans="1:3" x14ac:dyDescent="0.25">
      <c r="A63">
        <v>58</v>
      </c>
      <c r="B63" t="str">
        <f>"00766204"</f>
        <v>00766204</v>
      </c>
      <c r="C63" t="s">
        <v>6</v>
      </c>
    </row>
    <row r="64" spans="1:3" x14ac:dyDescent="0.25">
      <c r="A64">
        <v>59</v>
      </c>
      <c r="B64" t="str">
        <f>"00818913"</f>
        <v>00818913</v>
      </c>
      <c r="C64" t="s">
        <v>6</v>
      </c>
    </row>
    <row r="65" spans="1:3" x14ac:dyDescent="0.25">
      <c r="A65">
        <v>60</v>
      </c>
      <c r="B65" t="str">
        <f>"00818712"</f>
        <v>00818712</v>
      </c>
      <c r="C65" t="s">
        <v>6</v>
      </c>
    </row>
    <row r="66" spans="1:3" x14ac:dyDescent="0.25">
      <c r="A66">
        <v>61</v>
      </c>
      <c r="B66" t="str">
        <f>"00817884"</f>
        <v>00817884</v>
      </c>
      <c r="C66" t="s">
        <v>6</v>
      </c>
    </row>
    <row r="67" spans="1:3" x14ac:dyDescent="0.25">
      <c r="A67">
        <v>62</v>
      </c>
      <c r="B67" t="str">
        <f>"00157668"</f>
        <v>00157668</v>
      </c>
      <c r="C67" t="s">
        <v>6</v>
      </c>
    </row>
    <row r="68" spans="1:3" x14ac:dyDescent="0.25">
      <c r="A68">
        <v>63</v>
      </c>
      <c r="B68" t="str">
        <f>"201412003807"</f>
        <v>201412003807</v>
      </c>
      <c r="C68" t="s">
        <v>6</v>
      </c>
    </row>
    <row r="69" spans="1:3" x14ac:dyDescent="0.25">
      <c r="A69">
        <v>64</v>
      </c>
      <c r="B69" t="str">
        <f>"00815923"</f>
        <v>00815923</v>
      </c>
      <c r="C69" t="s">
        <v>6</v>
      </c>
    </row>
    <row r="70" spans="1:3" x14ac:dyDescent="0.25">
      <c r="A70">
        <v>65</v>
      </c>
      <c r="B70" t="str">
        <f>"00225005"</f>
        <v>00225005</v>
      </c>
      <c r="C70" t="s">
        <v>6</v>
      </c>
    </row>
    <row r="71" spans="1:3" x14ac:dyDescent="0.25">
      <c r="A71">
        <v>66</v>
      </c>
      <c r="B71" t="str">
        <f>"00818403"</f>
        <v>00818403</v>
      </c>
      <c r="C71" t="s">
        <v>6</v>
      </c>
    </row>
    <row r="72" spans="1:3" x14ac:dyDescent="0.25">
      <c r="A72">
        <v>67</v>
      </c>
      <c r="B72" t="str">
        <f>"00393396"</f>
        <v>00393396</v>
      </c>
      <c r="C72" t="s">
        <v>6</v>
      </c>
    </row>
    <row r="73" spans="1:3" x14ac:dyDescent="0.25">
      <c r="A73">
        <v>68</v>
      </c>
      <c r="B73" t="str">
        <f>"00817591"</f>
        <v>00817591</v>
      </c>
      <c r="C73" t="s">
        <v>6</v>
      </c>
    </row>
    <row r="74" spans="1:3" x14ac:dyDescent="0.25">
      <c r="A74">
        <v>69</v>
      </c>
      <c r="B74" t="str">
        <f>"00095518"</f>
        <v>00095518</v>
      </c>
      <c r="C74" t="s">
        <v>6</v>
      </c>
    </row>
    <row r="75" spans="1:3" x14ac:dyDescent="0.25">
      <c r="A75">
        <v>70</v>
      </c>
      <c r="B75" t="str">
        <f>"00816974"</f>
        <v>00816974</v>
      </c>
      <c r="C75" t="s">
        <v>6</v>
      </c>
    </row>
    <row r="76" spans="1:3" x14ac:dyDescent="0.25">
      <c r="A76">
        <v>71</v>
      </c>
      <c r="B76" t="str">
        <f>"00773603"</f>
        <v>00773603</v>
      </c>
      <c r="C76" t="s">
        <v>6</v>
      </c>
    </row>
    <row r="77" spans="1:3" x14ac:dyDescent="0.25">
      <c r="A77">
        <v>72</v>
      </c>
      <c r="B77" t="str">
        <f>"00817850"</f>
        <v>00817850</v>
      </c>
      <c r="C77" t="s">
        <v>6</v>
      </c>
    </row>
    <row r="78" spans="1:3" x14ac:dyDescent="0.25">
      <c r="A78">
        <v>73</v>
      </c>
      <c r="B78" t="str">
        <f>"201511021131"</f>
        <v>201511021131</v>
      </c>
      <c r="C78" t="s">
        <v>6</v>
      </c>
    </row>
    <row r="79" spans="1:3" x14ac:dyDescent="0.25">
      <c r="A79">
        <v>74</v>
      </c>
      <c r="B79" t="str">
        <f>"201511021530"</f>
        <v>201511021530</v>
      </c>
      <c r="C79" t="s">
        <v>6</v>
      </c>
    </row>
    <row r="80" spans="1:3" x14ac:dyDescent="0.25">
      <c r="A80">
        <v>75</v>
      </c>
      <c r="B80" t="str">
        <f>"00549424"</f>
        <v>00549424</v>
      </c>
      <c r="C80" t="s">
        <v>6</v>
      </c>
    </row>
    <row r="81" spans="1:3" x14ac:dyDescent="0.25">
      <c r="A81">
        <v>76</v>
      </c>
      <c r="B81" t="str">
        <f>"00411157"</f>
        <v>00411157</v>
      </c>
      <c r="C81" t="s">
        <v>6</v>
      </c>
    </row>
    <row r="82" spans="1:3" x14ac:dyDescent="0.25">
      <c r="A82">
        <v>77</v>
      </c>
      <c r="B82" t="str">
        <f>"00818962"</f>
        <v>00818962</v>
      </c>
      <c r="C82" t="s">
        <v>6</v>
      </c>
    </row>
    <row r="83" spans="1:3" x14ac:dyDescent="0.25">
      <c r="A83">
        <v>78</v>
      </c>
      <c r="B83" t="str">
        <f>"00090711"</f>
        <v>00090711</v>
      </c>
      <c r="C83" t="s">
        <v>6</v>
      </c>
    </row>
    <row r="84" spans="1:3" x14ac:dyDescent="0.25">
      <c r="A84">
        <v>79</v>
      </c>
      <c r="B84" t="str">
        <f>"00449305"</f>
        <v>00449305</v>
      </c>
      <c r="C84" t="s">
        <v>6</v>
      </c>
    </row>
    <row r="85" spans="1:3" x14ac:dyDescent="0.25">
      <c r="A85">
        <v>80</v>
      </c>
      <c r="B85" t="str">
        <f>"201406011158"</f>
        <v>201406011158</v>
      </c>
      <c r="C85" t="s">
        <v>6</v>
      </c>
    </row>
    <row r="86" spans="1:3" x14ac:dyDescent="0.25">
      <c r="A86">
        <v>81</v>
      </c>
      <c r="B86" t="str">
        <f>"00817922"</f>
        <v>00817922</v>
      </c>
      <c r="C86" t="s">
        <v>6</v>
      </c>
    </row>
    <row r="87" spans="1:3" x14ac:dyDescent="0.25">
      <c r="A87">
        <v>82</v>
      </c>
      <c r="B87" t="str">
        <f>"00818050"</f>
        <v>00818050</v>
      </c>
      <c r="C87" t="s">
        <v>6</v>
      </c>
    </row>
    <row r="88" spans="1:3" x14ac:dyDescent="0.25">
      <c r="A88">
        <v>83</v>
      </c>
      <c r="B88" t="str">
        <f>"00815904"</f>
        <v>00815904</v>
      </c>
      <c r="C88" t="s">
        <v>6</v>
      </c>
    </row>
    <row r="89" spans="1:3" x14ac:dyDescent="0.25">
      <c r="A89">
        <v>84</v>
      </c>
      <c r="B89" t="str">
        <f>"201511023791"</f>
        <v>201511023791</v>
      </c>
      <c r="C89" t="s">
        <v>6</v>
      </c>
    </row>
    <row r="90" spans="1:3" x14ac:dyDescent="0.25">
      <c r="A90">
        <v>85</v>
      </c>
      <c r="B90" t="str">
        <f>"00818318"</f>
        <v>00818318</v>
      </c>
      <c r="C90" t="s">
        <v>6</v>
      </c>
    </row>
    <row r="91" spans="1:3" x14ac:dyDescent="0.25">
      <c r="A91">
        <v>86</v>
      </c>
      <c r="B91" t="str">
        <f>"00818825"</f>
        <v>00818825</v>
      </c>
      <c r="C91" t="s">
        <v>6</v>
      </c>
    </row>
    <row r="92" spans="1:3" x14ac:dyDescent="0.25">
      <c r="A92">
        <v>87</v>
      </c>
      <c r="B92" t="str">
        <f>"00499779"</f>
        <v>00499779</v>
      </c>
      <c r="C92" t="s">
        <v>6</v>
      </c>
    </row>
    <row r="93" spans="1:3" x14ac:dyDescent="0.25">
      <c r="A93">
        <v>88</v>
      </c>
      <c r="B93" t="str">
        <f>"00818903"</f>
        <v>00818903</v>
      </c>
      <c r="C93" t="s">
        <v>6</v>
      </c>
    </row>
    <row r="94" spans="1:3" x14ac:dyDescent="0.25">
      <c r="A94">
        <v>89</v>
      </c>
      <c r="B94" t="str">
        <f>"00653490"</f>
        <v>00653490</v>
      </c>
      <c r="C94" t="s">
        <v>6</v>
      </c>
    </row>
    <row r="95" spans="1:3" x14ac:dyDescent="0.25">
      <c r="A95">
        <v>90</v>
      </c>
      <c r="B95" t="str">
        <f>"00541999"</f>
        <v>00541999</v>
      </c>
      <c r="C95" t="s">
        <v>6</v>
      </c>
    </row>
    <row r="96" spans="1:3" x14ac:dyDescent="0.25">
      <c r="A96">
        <v>91</v>
      </c>
      <c r="B96" t="str">
        <f>"00445944"</f>
        <v>00445944</v>
      </c>
      <c r="C96" t="s">
        <v>6</v>
      </c>
    </row>
    <row r="97" spans="1:3" x14ac:dyDescent="0.25">
      <c r="A97">
        <v>92</v>
      </c>
      <c r="B97" t="str">
        <f>"00446473"</f>
        <v>00446473</v>
      </c>
      <c r="C97" t="s">
        <v>6</v>
      </c>
    </row>
    <row r="98" spans="1:3" x14ac:dyDescent="0.25">
      <c r="A98">
        <v>93</v>
      </c>
      <c r="B98" t="str">
        <f>"00444111"</f>
        <v>00444111</v>
      </c>
      <c r="C98" t="s">
        <v>6</v>
      </c>
    </row>
    <row r="99" spans="1:3" x14ac:dyDescent="0.25">
      <c r="A99">
        <v>94</v>
      </c>
      <c r="B99" t="str">
        <f>"00193909"</f>
        <v>00193909</v>
      </c>
      <c r="C99" t="s">
        <v>6</v>
      </c>
    </row>
    <row r="100" spans="1:3" x14ac:dyDescent="0.25">
      <c r="A100">
        <v>95</v>
      </c>
      <c r="B100" t="str">
        <f>"00817438"</f>
        <v>00817438</v>
      </c>
      <c r="C100" t="s">
        <v>6</v>
      </c>
    </row>
    <row r="101" spans="1:3" x14ac:dyDescent="0.25">
      <c r="A101">
        <v>96</v>
      </c>
      <c r="B101" t="str">
        <f>"00698705"</f>
        <v>00698705</v>
      </c>
      <c r="C101" t="s">
        <v>6</v>
      </c>
    </row>
    <row r="102" spans="1:3" x14ac:dyDescent="0.25">
      <c r="A102">
        <v>97</v>
      </c>
      <c r="B102" t="str">
        <f>"00447119"</f>
        <v>00447119</v>
      </c>
      <c r="C102" t="s">
        <v>6</v>
      </c>
    </row>
    <row r="103" spans="1:3" x14ac:dyDescent="0.25">
      <c r="A103">
        <v>98</v>
      </c>
      <c r="B103" t="str">
        <f>"00819256"</f>
        <v>00819256</v>
      </c>
      <c r="C103" t="s">
        <v>6</v>
      </c>
    </row>
    <row r="104" spans="1:3" x14ac:dyDescent="0.25">
      <c r="A104">
        <v>99</v>
      </c>
      <c r="B104" t="str">
        <f>"00816745"</f>
        <v>00816745</v>
      </c>
      <c r="C104" t="s">
        <v>6</v>
      </c>
    </row>
    <row r="105" spans="1:3" x14ac:dyDescent="0.25">
      <c r="A105">
        <v>100</v>
      </c>
      <c r="B105" t="str">
        <f>"00480439"</f>
        <v>00480439</v>
      </c>
      <c r="C105" t="s">
        <v>6</v>
      </c>
    </row>
    <row r="106" spans="1:3" x14ac:dyDescent="0.25">
      <c r="A106">
        <v>101</v>
      </c>
      <c r="B106" t="str">
        <f>"00448736"</f>
        <v>00448736</v>
      </c>
      <c r="C106" t="s">
        <v>6</v>
      </c>
    </row>
    <row r="107" spans="1:3" x14ac:dyDescent="0.25">
      <c r="A107">
        <v>102</v>
      </c>
      <c r="B107" t="str">
        <f>"00683797"</f>
        <v>00683797</v>
      </c>
      <c r="C107" t="s">
        <v>6</v>
      </c>
    </row>
    <row r="108" spans="1:3" x14ac:dyDescent="0.25">
      <c r="A108">
        <v>103</v>
      </c>
      <c r="B108" t="str">
        <f>"00816637"</f>
        <v>00816637</v>
      </c>
      <c r="C108" t="s">
        <v>6</v>
      </c>
    </row>
    <row r="109" spans="1:3" x14ac:dyDescent="0.25">
      <c r="A109">
        <v>104</v>
      </c>
      <c r="B109" t="str">
        <f>"00819072"</f>
        <v>00819072</v>
      </c>
      <c r="C109" t="s">
        <v>6</v>
      </c>
    </row>
    <row r="110" spans="1:3" x14ac:dyDescent="0.25">
      <c r="A110">
        <v>105</v>
      </c>
      <c r="B110" t="str">
        <f>"00604165"</f>
        <v>00604165</v>
      </c>
      <c r="C110" t="s">
        <v>6</v>
      </c>
    </row>
    <row r="111" spans="1:3" x14ac:dyDescent="0.25">
      <c r="A111">
        <v>106</v>
      </c>
      <c r="B111" t="str">
        <f>"00016265"</f>
        <v>00016265</v>
      </c>
      <c r="C111" t="s">
        <v>6</v>
      </c>
    </row>
    <row r="112" spans="1:3" x14ac:dyDescent="0.25">
      <c r="A112">
        <v>107</v>
      </c>
      <c r="B112" t="str">
        <f>"00729994"</f>
        <v>00729994</v>
      </c>
      <c r="C112" t="s">
        <v>6</v>
      </c>
    </row>
    <row r="113" spans="1:3" x14ac:dyDescent="0.25">
      <c r="A113">
        <v>108</v>
      </c>
      <c r="B113" t="str">
        <f>"00142039"</f>
        <v>00142039</v>
      </c>
      <c r="C113" t="s">
        <v>6</v>
      </c>
    </row>
    <row r="114" spans="1:3" x14ac:dyDescent="0.25">
      <c r="A114">
        <v>109</v>
      </c>
      <c r="B114" t="str">
        <f>"201410007935"</f>
        <v>201410007935</v>
      </c>
      <c r="C114" t="s">
        <v>6</v>
      </c>
    </row>
    <row r="115" spans="1:3" x14ac:dyDescent="0.25">
      <c r="A115">
        <v>110</v>
      </c>
      <c r="B115" t="str">
        <f>"00818180"</f>
        <v>00818180</v>
      </c>
      <c r="C115" t="s">
        <v>6</v>
      </c>
    </row>
    <row r="116" spans="1:3" x14ac:dyDescent="0.25">
      <c r="A116">
        <v>111</v>
      </c>
      <c r="B116" t="str">
        <f>"00817992"</f>
        <v>00817992</v>
      </c>
      <c r="C116" t="s">
        <v>6</v>
      </c>
    </row>
    <row r="117" spans="1:3" x14ac:dyDescent="0.25">
      <c r="A117">
        <v>112</v>
      </c>
      <c r="B117" t="str">
        <f>"00049354"</f>
        <v>00049354</v>
      </c>
      <c r="C117" t="s">
        <v>6</v>
      </c>
    </row>
    <row r="118" spans="1:3" x14ac:dyDescent="0.25">
      <c r="A118">
        <v>113</v>
      </c>
      <c r="B118" t="str">
        <f>"00811460"</f>
        <v>00811460</v>
      </c>
      <c r="C118" t="s">
        <v>6</v>
      </c>
    </row>
    <row r="119" spans="1:3" x14ac:dyDescent="0.25">
      <c r="A119">
        <v>114</v>
      </c>
      <c r="B119" t="str">
        <f>"00817858"</f>
        <v>00817858</v>
      </c>
      <c r="C119" t="s">
        <v>6</v>
      </c>
    </row>
    <row r="120" spans="1:3" x14ac:dyDescent="0.25">
      <c r="A120">
        <v>115</v>
      </c>
      <c r="B120" t="str">
        <f>"00818620"</f>
        <v>00818620</v>
      </c>
      <c r="C120" t="s">
        <v>6</v>
      </c>
    </row>
    <row r="121" spans="1:3" x14ac:dyDescent="0.25">
      <c r="A121">
        <v>116</v>
      </c>
      <c r="B121" t="str">
        <f>"00816593"</f>
        <v>00816593</v>
      </c>
      <c r="C121" t="s">
        <v>6</v>
      </c>
    </row>
    <row r="122" spans="1:3" x14ac:dyDescent="0.25">
      <c r="A122">
        <v>117</v>
      </c>
      <c r="B122" t="str">
        <f>"00817425"</f>
        <v>00817425</v>
      </c>
      <c r="C122" t="s">
        <v>6</v>
      </c>
    </row>
    <row r="123" spans="1:3" x14ac:dyDescent="0.25">
      <c r="A123">
        <v>118</v>
      </c>
      <c r="B123" t="str">
        <f>"00815777"</f>
        <v>00815777</v>
      </c>
      <c r="C123" t="s">
        <v>6</v>
      </c>
    </row>
    <row r="124" spans="1:3" x14ac:dyDescent="0.25">
      <c r="A124">
        <v>119</v>
      </c>
      <c r="B124" t="str">
        <f>"00682517"</f>
        <v>00682517</v>
      </c>
      <c r="C124" t="s">
        <v>6</v>
      </c>
    </row>
    <row r="125" spans="1:3" x14ac:dyDescent="0.25">
      <c r="A125">
        <v>120</v>
      </c>
      <c r="B125" t="str">
        <f>"00816962"</f>
        <v>00816962</v>
      </c>
      <c r="C125" t="s">
        <v>6</v>
      </c>
    </row>
    <row r="126" spans="1:3" x14ac:dyDescent="0.25">
      <c r="A126">
        <v>121</v>
      </c>
      <c r="B126" t="str">
        <f>"00816597"</f>
        <v>00816597</v>
      </c>
      <c r="C126" t="s">
        <v>6</v>
      </c>
    </row>
    <row r="127" spans="1:3" x14ac:dyDescent="0.25">
      <c r="A127">
        <v>122</v>
      </c>
      <c r="B127" t="str">
        <f>"00782023"</f>
        <v>00782023</v>
      </c>
      <c r="C127" t="s">
        <v>6</v>
      </c>
    </row>
    <row r="128" spans="1:3" x14ac:dyDescent="0.25">
      <c r="A128">
        <v>123</v>
      </c>
      <c r="B128" t="str">
        <f>"00652758"</f>
        <v>00652758</v>
      </c>
      <c r="C128" t="s">
        <v>6</v>
      </c>
    </row>
    <row r="129" spans="1:3" x14ac:dyDescent="0.25">
      <c r="A129">
        <v>124</v>
      </c>
      <c r="B129" t="str">
        <f>"00022050"</f>
        <v>00022050</v>
      </c>
      <c r="C129" t="s">
        <v>6</v>
      </c>
    </row>
    <row r="130" spans="1:3" x14ac:dyDescent="0.25">
      <c r="A130">
        <v>125</v>
      </c>
      <c r="B130" t="str">
        <f>"00110400"</f>
        <v>00110400</v>
      </c>
      <c r="C130" t="s">
        <v>6</v>
      </c>
    </row>
    <row r="131" spans="1:3" x14ac:dyDescent="0.25">
      <c r="A131">
        <v>126</v>
      </c>
      <c r="B131" t="str">
        <f>"00816886"</f>
        <v>00816886</v>
      </c>
      <c r="C131" t="s">
        <v>6</v>
      </c>
    </row>
    <row r="132" spans="1:3" x14ac:dyDescent="0.25">
      <c r="A132">
        <v>127</v>
      </c>
      <c r="B132" t="str">
        <f>"00147323"</f>
        <v>00147323</v>
      </c>
      <c r="C132" t="s">
        <v>6</v>
      </c>
    </row>
    <row r="133" spans="1:3" x14ac:dyDescent="0.25">
      <c r="A133">
        <v>128</v>
      </c>
      <c r="B133" t="str">
        <f>"00818109"</f>
        <v>00818109</v>
      </c>
      <c r="C133" t="s">
        <v>6</v>
      </c>
    </row>
    <row r="134" spans="1:3" x14ac:dyDescent="0.25">
      <c r="A134">
        <v>129</v>
      </c>
      <c r="B134" t="str">
        <f>"00543917"</f>
        <v>00543917</v>
      </c>
      <c r="C134" t="s">
        <v>6</v>
      </c>
    </row>
    <row r="135" spans="1:3" x14ac:dyDescent="0.25">
      <c r="A135">
        <v>130</v>
      </c>
      <c r="B135" t="str">
        <f>"201511005920"</f>
        <v>201511005920</v>
      </c>
      <c r="C135" t="s">
        <v>6</v>
      </c>
    </row>
    <row r="136" spans="1:3" x14ac:dyDescent="0.25">
      <c r="A136">
        <v>131</v>
      </c>
      <c r="B136" t="str">
        <f>"00816663"</f>
        <v>00816663</v>
      </c>
      <c r="C136" t="s">
        <v>6</v>
      </c>
    </row>
    <row r="137" spans="1:3" x14ac:dyDescent="0.25">
      <c r="A137">
        <v>132</v>
      </c>
      <c r="B137" t="str">
        <f>"00805766"</f>
        <v>00805766</v>
      </c>
      <c r="C137" t="s">
        <v>6</v>
      </c>
    </row>
    <row r="138" spans="1:3" x14ac:dyDescent="0.25">
      <c r="A138">
        <v>133</v>
      </c>
      <c r="B138" t="str">
        <f>"00818004"</f>
        <v>00818004</v>
      </c>
      <c r="C138" t="s">
        <v>6</v>
      </c>
    </row>
    <row r="139" spans="1:3" x14ac:dyDescent="0.25">
      <c r="A139">
        <v>134</v>
      </c>
      <c r="B139" t="str">
        <f>"00333044"</f>
        <v>00333044</v>
      </c>
      <c r="C139" t="s">
        <v>6</v>
      </c>
    </row>
    <row r="140" spans="1:3" x14ac:dyDescent="0.25">
      <c r="A140">
        <v>135</v>
      </c>
      <c r="B140" t="str">
        <f>"00193724"</f>
        <v>00193724</v>
      </c>
      <c r="C140" t="s">
        <v>6</v>
      </c>
    </row>
    <row r="141" spans="1:3" x14ac:dyDescent="0.25">
      <c r="A141">
        <v>136</v>
      </c>
      <c r="B141" t="str">
        <f>"00816786"</f>
        <v>00816786</v>
      </c>
      <c r="C141" t="s">
        <v>6</v>
      </c>
    </row>
    <row r="142" spans="1:3" x14ac:dyDescent="0.25">
      <c r="A142">
        <v>137</v>
      </c>
      <c r="B142" t="str">
        <f>"00817056"</f>
        <v>00817056</v>
      </c>
      <c r="C142" t="s">
        <v>6</v>
      </c>
    </row>
    <row r="143" spans="1:3" x14ac:dyDescent="0.25">
      <c r="A143">
        <v>138</v>
      </c>
      <c r="B143" t="str">
        <f>"00816448"</f>
        <v>00816448</v>
      </c>
      <c r="C143" t="s">
        <v>6</v>
      </c>
    </row>
    <row r="144" spans="1:3" x14ac:dyDescent="0.25">
      <c r="A144">
        <v>139</v>
      </c>
      <c r="B144" t="str">
        <f>"00103580"</f>
        <v>00103580</v>
      </c>
      <c r="C144" t="s">
        <v>6</v>
      </c>
    </row>
    <row r="145" spans="1:3" x14ac:dyDescent="0.25">
      <c r="A145">
        <v>140</v>
      </c>
      <c r="B145" t="str">
        <f>"00817720"</f>
        <v>00817720</v>
      </c>
      <c r="C145" t="s">
        <v>6</v>
      </c>
    </row>
    <row r="146" spans="1:3" x14ac:dyDescent="0.25">
      <c r="A146">
        <v>141</v>
      </c>
      <c r="B146" t="str">
        <f>"00442927"</f>
        <v>00442927</v>
      </c>
      <c r="C146" t="s">
        <v>6</v>
      </c>
    </row>
    <row r="147" spans="1:3" x14ac:dyDescent="0.25">
      <c r="A147">
        <v>142</v>
      </c>
      <c r="B147" t="str">
        <f>"00281506"</f>
        <v>00281506</v>
      </c>
      <c r="C147" t="s">
        <v>6</v>
      </c>
    </row>
    <row r="148" spans="1:3" x14ac:dyDescent="0.25">
      <c r="A148">
        <v>143</v>
      </c>
      <c r="B148" t="str">
        <f>"00817691"</f>
        <v>00817691</v>
      </c>
      <c r="C148" t="s">
        <v>6</v>
      </c>
    </row>
    <row r="149" spans="1:3" x14ac:dyDescent="0.25">
      <c r="A149">
        <v>144</v>
      </c>
      <c r="B149" t="str">
        <f>"00817428"</f>
        <v>00817428</v>
      </c>
      <c r="C149" t="s">
        <v>6</v>
      </c>
    </row>
    <row r="150" spans="1:3" x14ac:dyDescent="0.25">
      <c r="A150">
        <v>145</v>
      </c>
      <c r="B150" t="str">
        <f>"00818325"</f>
        <v>00818325</v>
      </c>
      <c r="C150" t="s">
        <v>6</v>
      </c>
    </row>
    <row r="151" spans="1:3" x14ac:dyDescent="0.25">
      <c r="A151">
        <v>146</v>
      </c>
      <c r="B151" t="str">
        <f>"00818668"</f>
        <v>00818668</v>
      </c>
      <c r="C151" t="s">
        <v>6</v>
      </c>
    </row>
    <row r="152" spans="1:3" x14ac:dyDescent="0.25">
      <c r="A152">
        <v>147</v>
      </c>
      <c r="B152" t="str">
        <f>"00326156"</f>
        <v>00326156</v>
      </c>
      <c r="C152" t="s">
        <v>6</v>
      </c>
    </row>
    <row r="153" spans="1:3" x14ac:dyDescent="0.25">
      <c r="A153">
        <v>148</v>
      </c>
      <c r="B153" t="str">
        <f>"00819010"</f>
        <v>00819010</v>
      </c>
      <c r="C153" t="s">
        <v>6</v>
      </c>
    </row>
    <row r="154" spans="1:3" x14ac:dyDescent="0.25">
      <c r="A154">
        <v>149</v>
      </c>
      <c r="B154" t="str">
        <f>"00674980"</f>
        <v>00674980</v>
      </c>
      <c r="C154" t="s">
        <v>6</v>
      </c>
    </row>
    <row r="155" spans="1:3" x14ac:dyDescent="0.25">
      <c r="A155">
        <v>150</v>
      </c>
      <c r="B155" t="str">
        <f>"00536918"</f>
        <v>00536918</v>
      </c>
      <c r="C155" t="s">
        <v>6</v>
      </c>
    </row>
    <row r="156" spans="1:3" x14ac:dyDescent="0.25">
      <c r="A156">
        <v>151</v>
      </c>
      <c r="B156" t="str">
        <f>"00450065"</f>
        <v>00450065</v>
      </c>
      <c r="C156" t="s">
        <v>6</v>
      </c>
    </row>
    <row r="157" spans="1:3" x14ac:dyDescent="0.25">
      <c r="A157">
        <v>152</v>
      </c>
      <c r="B157" t="str">
        <f>"00817649"</f>
        <v>00817649</v>
      </c>
      <c r="C157" t="s">
        <v>6</v>
      </c>
    </row>
    <row r="158" spans="1:3" x14ac:dyDescent="0.25">
      <c r="A158">
        <v>153</v>
      </c>
      <c r="B158" t="str">
        <f>"00444221"</f>
        <v>00444221</v>
      </c>
      <c r="C158" t="s">
        <v>6</v>
      </c>
    </row>
    <row r="159" spans="1:3" x14ac:dyDescent="0.25">
      <c r="A159">
        <v>154</v>
      </c>
      <c r="B159" t="str">
        <f>"00818555"</f>
        <v>00818555</v>
      </c>
      <c r="C159" t="s">
        <v>6</v>
      </c>
    </row>
    <row r="160" spans="1:3" x14ac:dyDescent="0.25">
      <c r="A160">
        <v>155</v>
      </c>
      <c r="B160" t="str">
        <f>"00737090"</f>
        <v>00737090</v>
      </c>
      <c r="C160" t="s">
        <v>6</v>
      </c>
    </row>
    <row r="161" spans="1:3" x14ac:dyDescent="0.25">
      <c r="A161">
        <v>156</v>
      </c>
      <c r="B161" t="str">
        <f>"00439227"</f>
        <v>00439227</v>
      </c>
      <c r="C161" t="s">
        <v>6</v>
      </c>
    </row>
    <row r="162" spans="1:3" x14ac:dyDescent="0.25">
      <c r="A162">
        <v>157</v>
      </c>
      <c r="B162" t="str">
        <f>"00272835"</f>
        <v>00272835</v>
      </c>
      <c r="C162" t="s">
        <v>6</v>
      </c>
    </row>
    <row r="163" spans="1:3" x14ac:dyDescent="0.25">
      <c r="A163">
        <v>158</v>
      </c>
      <c r="B163" t="str">
        <f>"00816428"</f>
        <v>00816428</v>
      </c>
      <c r="C163" t="s">
        <v>6</v>
      </c>
    </row>
    <row r="164" spans="1:3" x14ac:dyDescent="0.25">
      <c r="A164">
        <v>159</v>
      </c>
      <c r="B164" t="str">
        <f>"00816702"</f>
        <v>00816702</v>
      </c>
      <c r="C164" t="s">
        <v>6</v>
      </c>
    </row>
    <row r="165" spans="1:3" x14ac:dyDescent="0.25">
      <c r="A165">
        <v>160</v>
      </c>
      <c r="B165" t="str">
        <f>"00818190"</f>
        <v>00818190</v>
      </c>
      <c r="C165" t="s">
        <v>6</v>
      </c>
    </row>
    <row r="166" spans="1:3" x14ac:dyDescent="0.25">
      <c r="A166">
        <v>161</v>
      </c>
      <c r="B166" t="str">
        <f>"00091872"</f>
        <v>00091872</v>
      </c>
      <c r="C166" t="s">
        <v>6</v>
      </c>
    </row>
    <row r="167" spans="1:3" x14ac:dyDescent="0.25">
      <c r="A167">
        <v>162</v>
      </c>
      <c r="B167" t="str">
        <f>"00548722"</f>
        <v>00548722</v>
      </c>
      <c r="C167" t="s">
        <v>6</v>
      </c>
    </row>
    <row r="168" spans="1:3" x14ac:dyDescent="0.25">
      <c r="A168">
        <v>163</v>
      </c>
      <c r="B168" t="str">
        <f>"00817983"</f>
        <v>00817983</v>
      </c>
      <c r="C168" t="s">
        <v>6</v>
      </c>
    </row>
    <row r="169" spans="1:3" x14ac:dyDescent="0.25">
      <c r="A169">
        <v>164</v>
      </c>
      <c r="B169" t="str">
        <f>"00602728"</f>
        <v>00602728</v>
      </c>
      <c r="C169" t="s">
        <v>6</v>
      </c>
    </row>
    <row r="170" spans="1:3" x14ac:dyDescent="0.25">
      <c r="A170">
        <v>165</v>
      </c>
      <c r="B170" t="str">
        <f>"00816430"</f>
        <v>00816430</v>
      </c>
      <c r="C170" t="s">
        <v>6</v>
      </c>
    </row>
    <row r="171" spans="1:3" x14ac:dyDescent="0.25">
      <c r="A171">
        <v>166</v>
      </c>
      <c r="B171" t="str">
        <f>"00818135"</f>
        <v>00818135</v>
      </c>
      <c r="C171" t="s">
        <v>6</v>
      </c>
    </row>
    <row r="172" spans="1:3" x14ac:dyDescent="0.25">
      <c r="A172">
        <v>167</v>
      </c>
      <c r="B172" t="str">
        <f>"00281693"</f>
        <v>00281693</v>
      </c>
      <c r="C172" t="s">
        <v>6</v>
      </c>
    </row>
    <row r="173" spans="1:3" x14ac:dyDescent="0.25">
      <c r="A173">
        <v>168</v>
      </c>
      <c r="B173" t="str">
        <f>"00818686"</f>
        <v>00818686</v>
      </c>
      <c r="C173" t="s">
        <v>6</v>
      </c>
    </row>
    <row r="174" spans="1:3" x14ac:dyDescent="0.25">
      <c r="A174">
        <v>169</v>
      </c>
      <c r="B174" t="str">
        <f>"00816650"</f>
        <v>00816650</v>
      </c>
      <c r="C174" t="s">
        <v>6</v>
      </c>
    </row>
    <row r="175" spans="1:3" x14ac:dyDescent="0.25">
      <c r="A175">
        <v>170</v>
      </c>
      <c r="B175" t="str">
        <f>"00818181"</f>
        <v>00818181</v>
      </c>
      <c r="C175" t="s">
        <v>6</v>
      </c>
    </row>
    <row r="176" spans="1:3" x14ac:dyDescent="0.25">
      <c r="A176">
        <v>171</v>
      </c>
      <c r="B176" t="str">
        <f>"00816365"</f>
        <v>00816365</v>
      </c>
      <c r="C176" t="s">
        <v>6</v>
      </c>
    </row>
    <row r="177" spans="1:3" x14ac:dyDescent="0.25">
      <c r="A177">
        <v>172</v>
      </c>
      <c r="B177" t="str">
        <f>"201402011142"</f>
        <v>201402011142</v>
      </c>
      <c r="C177" t="s">
        <v>6</v>
      </c>
    </row>
    <row r="178" spans="1:3" x14ac:dyDescent="0.25">
      <c r="A178">
        <v>173</v>
      </c>
      <c r="B178" t="str">
        <f>"00727654"</f>
        <v>00727654</v>
      </c>
      <c r="C178" t="s">
        <v>6</v>
      </c>
    </row>
    <row r="179" spans="1:3" x14ac:dyDescent="0.25">
      <c r="A179">
        <v>174</v>
      </c>
      <c r="B179" t="str">
        <f>"00763454"</f>
        <v>00763454</v>
      </c>
      <c r="C179" t="s">
        <v>6</v>
      </c>
    </row>
    <row r="180" spans="1:3" x14ac:dyDescent="0.25">
      <c r="A180">
        <v>175</v>
      </c>
      <c r="B180" t="str">
        <f>"00470834"</f>
        <v>00470834</v>
      </c>
      <c r="C180" t="s">
        <v>6</v>
      </c>
    </row>
    <row r="181" spans="1:3" x14ac:dyDescent="0.25">
      <c r="A181">
        <v>176</v>
      </c>
      <c r="B181" t="str">
        <f>"00818814"</f>
        <v>00818814</v>
      </c>
      <c r="C181" t="s">
        <v>6</v>
      </c>
    </row>
    <row r="182" spans="1:3" x14ac:dyDescent="0.25">
      <c r="A182">
        <v>177</v>
      </c>
      <c r="B182" t="str">
        <f>"00816432"</f>
        <v>00816432</v>
      </c>
      <c r="C182" t="s">
        <v>6</v>
      </c>
    </row>
    <row r="183" spans="1:3" x14ac:dyDescent="0.25">
      <c r="A183">
        <v>178</v>
      </c>
      <c r="B183" t="str">
        <f>"00817598"</f>
        <v>00817598</v>
      </c>
      <c r="C183" t="s">
        <v>6</v>
      </c>
    </row>
    <row r="184" spans="1:3" x14ac:dyDescent="0.25">
      <c r="A184">
        <v>179</v>
      </c>
      <c r="B184" t="str">
        <f>"00550118"</f>
        <v>00550118</v>
      </c>
      <c r="C184" t="s">
        <v>6</v>
      </c>
    </row>
    <row r="185" spans="1:3" x14ac:dyDescent="0.25">
      <c r="A185">
        <v>180</v>
      </c>
      <c r="B185" t="str">
        <f>"00448186"</f>
        <v>00448186</v>
      </c>
      <c r="C185" t="s">
        <v>6</v>
      </c>
    </row>
    <row r="186" spans="1:3" x14ac:dyDescent="0.25">
      <c r="A186">
        <v>181</v>
      </c>
      <c r="B186" t="str">
        <f>"00816524"</f>
        <v>00816524</v>
      </c>
      <c r="C186" t="s">
        <v>6</v>
      </c>
    </row>
    <row r="187" spans="1:3" x14ac:dyDescent="0.25">
      <c r="A187">
        <v>182</v>
      </c>
      <c r="B187" t="str">
        <f>"00219507"</f>
        <v>00219507</v>
      </c>
      <c r="C187" t="s">
        <v>6</v>
      </c>
    </row>
    <row r="188" spans="1:3" x14ac:dyDescent="0.25">
      <c r="A188">
        <v>183</v>
      </c>
      <c r="B188" t="str">
        <f>"00818662"</f>
        <v>00818662</v>
      </c>
      <c r="C188" t="s">
        <v>6</v>
      </c>
    </row>
    <row r="189" spans="1:3" x14ac:dyDescent="0.25">
      <c r="A189">
        <v>184</v>
      </c>
      <c r="B189" t="str">
        <f>"00753136"</f>
        <v>00753136</v>
      </c>
      <c r="C189" t="s">
        <v>6</v>
      </c>
    </row>
    <row r="190" spans="1:3" x14ac:dyDescent="0.25">
      <c r="A190">
        <v>185</v>
      </c>
      <c r="B190" t="str">
        <f>"00817707"</f>
        <v>00817707</v>
      </c>
      <c r="C190" t="s">
        <v>6</v>
      </c>
    </row>
    <row r="191" spans="1:3" x14ac:dyDescent="0.25">
      <c r="A191">
        <v>186</v>
      </c>
      <c r="B191" t="str">
        <f>"00817908"</f>
        <v>00817908</v>
      </c>
      <c r="C191" t="s">
        <v>6</v>
      </c>
    </row>
    <row r="192" spans="1:3" x14ac:dyDescent="0.25">
      <c r="A192">
        <v>187</v>
      </c>
      <c r="B192" t="str">
        <f>"00818264"</f>
        <v>00818264</v>
      </c>
      <c r="C192" t="s">
        <v>6</v>
      </c>
    </row>
    <row r="193" spans="1:3" x14ac:dyDescent="0.25">
      <c r="A193">
        <v>188</v>
      </c>
      <c r="B193" t="str">
        <f>"00746280"</f>
        <v>00746280</v>
      </c>
      <c r="C193" t="s">
        <v>6</v>
      </c>
    </row>
    <row r="194" spans="1:3" x14ac:dyDescent="0.25">
      <c r="A194">
        <v>189</v>
      </c>
      <c r="B194" t="str">
        <f>"00819017"</f>
        <v>00819017</v>
      </c>
      <c r="C194" t="s">
        <v>6</v>
      </c>
    </row>
    <row r="195" spans="1:3" x14ac:dyDescent="0.25">
      <c r="A195">
        <v>190</v>
      </c>
      <c r="B195" t="str">
        <f>"00816067"</f>
        <v>00816067</v>
      </c>
      <c r="C195" t="s">
        <v>6</v>
      </c>
    </row>
    <row r="196" spans="1:3" x14ac:dyDescent="0.25">
      <c r="A196">
        <v>191</v>
      </c>
      <c r="B196" t="str">
        <f>"00443625"</f>
        <v>00443625</v>
      </c>
      <c r="C196" t="s">
        <v>6</v>
      </c>
    </row>
    <row r="197" spans="1:3" x14ac:dyDescent="0.25">
      <c r="A197">
        <v>192</v>
      </c>
      <c r="B197" t="str">
        <f>"00449383"</f>
        <v>00449383</v>
      </c>
      <c r="C197" t="s">
        <v>6</v>
      </c>
    </row>
    <row r="198" spans="1:3" x14ac:dyDescent="0.25">
      <c r="A198">
        <v>193</v>
      </c>
      <c r="B198" t="str">
        <f>"00819182"</f>
        <v>00819182</v>
      </c>
      <c r="C198" t="s">
        <v>6</v>
      </c>
    </row>
    <row r="199" spans="1:3" x14ac:dyDescent="0.25">
      <c r="A199">
        <v>194</v>
      </c>
      <c r="B199" t="str">
        <f>"00123413"</f>
        <v>00123413</v>
      </c>
      <c r="C199" t="s">
        <v>6</v>
      </c>
    </row>
    <row r="200" spans="1:3" x14ac:dyDescent="0.25">
      <c r="A200">
        <v>195</v>
      </c>
      <c r="B200" t="str">
        <f>"00819101"</f>
        <v>00819101</v>
      </c>
      <c r="C200" t="s">
        <v>6</v>
      </c>
    </row>
    <row r="201" spans="1:3" x14ac:dyDescent="0.25">
      <c r="A201">
        <v>196</v>
      </c>
      <c r="B201" t="str">
        <f>"00818896"</f>
        <v>00818896</v>
      </c>
      <c r="C201" t="s">
        <v>6</v>
      </c>
    </row>
    <row r="202" spans="1:3" x14ac:dyDescent="0.25">
      <c r="A202">
        <v>197</v>
      </c>
      <c r="B202" t="str">
        <f>"00818100"</f>
        <v>00818100</v>
      </c>
      <c r="C202" t="s">
        <v>6</v>
      </c>
    </row>
    <row r="203" spans="1:3" x14ac:dyDescent="0.25">
      <c r="A203">
        <v>198</v>
      </c>
      <c r="B203" t="str">
        <f>"201502000894"</f>
        <v>201502000894</v>
      </c>
      <c r="C203" t="s">
        <v>6</v>
      </c>
    </row>
    <row r="204" spans="1:3" x14ac:dyDescent="0.25">
      <c r="A204">
        <v>199</v>
      </c>
      <c r="B204" t="str">
        <f>"00819083"</f>
        <v>00819083</v>
      </c>
      <c r="C204" t="s">
        <v>6</v>
      </c>
    </row>
    <row r="205" spans="1:3" x14ac:dyDescent="0.25">
      <c r="A205">
        <v>200</v>
      </c>
      <c r="B205" t="str">
        <f>"00805327"</f>
        <v>00805327</v>
      </c>
      <c r="C205" t="s">
        <v>6</v>
      </c>
    </row>
    <row r="206" spans="1:3" x14ac:dyDescent="0.25">
      <c r="A206">
        <v>201</v>
      </c>
      <c r="B206" t="str">
        <f>"00818001"</f>
        <v>00818001</v>
      </c>
      <c r="C206" t="s">
        <v>6</v>
      </c>
    </row>
    <row r="207" spans="1:3" x14ac:dyDescent="0.25">
      <c r="A207">
        <v>202</v>
      </c>
      <c r="B207" t="str">
        <f>"00817456"</f>
        <v>00817456</v>
      </c>
      <c r="C207" t="s">
        <v>6</v>
      </c>
    </row>
    <row r="208" spans="1:3" x14ac:dyDescent="0.25">
      <c r="A208">
        <v>203</v>
      </c>
      <c r="B208" t="str">
        <f>"00817077"</f>
        <v>00817077</v>
      </c>
      <c r="C208" t="s">
        <v>6</v>
      </c>
    </row>
    <row r="209" spans="1:3" x14ac:dyDescent="0.25">
      <c r="A209">
        <v>204</v>
      </c>
      <c r="B209" t="str">
        <f>"00448153"</f>
        <v>00448153</v>
      </c>
      <c r="C209" t="s">
        <v>6</v>
      </c>
    </row>
    <row r="210" spans="1:3" x14ac:dyDescent="0.25">
      <c r="A210">
        <v>205</v>
      </c>
      <c r="B210" t="str">
        <f>"00655592"</f>
        <v>00655592</v>
      </c>
      <c r="C210" t="s">
        <v>6</v>
      </c>
    </row>
    <row r="211" spans="1:3" x14ac:dyDescent="0.25">
      <c r="A211">
        <v>206</v>
      </c>
      <c r="B211" t="str">
        <f>"00353927"</f>
        <v>00353927</v>
      </c>
      <c r="C211" t="s">
        <v>6</v>
      </c>
    </row>
    <row r="212" spans="1:3" x14ac:dyDescent="0.25">
      <c r="A212">
        <v>207</v>
      </c>
      <c r="B212" t="str">
        <f>"00380621"</f>
        <v>00380621</v>
      </c>
      <c r="C212" t="s">
        <v>6</v>
      </c>
    </row>
    <row r="213" spans="1:3" x14ac:dyDescent="0.25">
      <c r="A213">
        <v>208</v>
      </c>
      <c r="B213" t="str">
        <f>"00758093"</f>
        <v>00758093</v>
      </c>
      <c r="C213" t="s">
        <v>6</v>
      </c>
    </row>
    <row r="214" spans="1:3" x14ac:dyDescent="0.25">
      <c r="A214">
        <v>209</v>
      </c>
      <c r="B214" t="str">
        <f>"00818965"</f>
        <v>00818965</v>
      </c>
      <c r="C214" t="s">
        <v>6</v>
      </c>
    </row>
    <row r="215" spans="1:3" x14ac:dyDescent="0.25">
      <c r="A215">
        <v>210</v>
      </c>
      <c r="B215" t="str">
        <f>"00818261"</f>
        <v>00818261</v>
      </c>
      <c r="C215" t="s">
        <v>6</v>
      </c>
    </row>
    <row r="216" spans="1:3" x14ac:dyDescent="0.25">
      <c r="A216">
        <v>211</v>
      </c>
      <c r="B216" t="str">
        <f>"00818708"</f>
        <v>00818708</v>
      </c>
      <c r="C216" t="s">
        <v>6</v>
      </c>
    </row>
    <row r="217" spans="1:3" x14ac:dyDescent="0.25">
      <c r="A217">
        <v>212</v>
      </c>
      <c r="B217" t="str">
        <f>"00556383"</f>
        <v>00556383</v>
      </c>
      <c r="C217" t="s">
        <v>6</v>
      </c>
    </row>
    <row r="218" spans="1:3" x14ac:dyDescent="0.25">
      <c r="A218">
        <v>213</v>
      </c>
      <c r="B218" t="str">
        <f>"00787967"</f>
        <v>00787967</v>
      </c>
      <c r="C218" t="s">
        <v>6</v>
      </c>
    </row>
    <row r="219" spans="1:3" x14ac:dyDescent="0.25">
      <c r="A219">
        <v>214</v>
      </c>
      <c r="B219" t="str">
        <f>"00816594"</f>
        <v>00816594</v>
      </c>
      <c r="C219" t="s">
        <v>6</v>
      </c>
    </row>
    <row r="220" spans="1:3" x14ac:dyDescent="0.25">
      <c r="A220">
        <v>215</v>
      </c>
      <c r="B220" t="str">
        <f>"00815700"</f>
        <v>00815700</v>
      </c>
      <c r="C220" t="s">
        <v>6</v>
      </c>
    </row>
    <row r="221" spans="1:3" x14ac:dyDescent="0.25">
      <c r="A221">
        <v>216</v>
      </c>
      <c r="B221" t="str">
        <f>"00212315"</f>
        <v>00212315</v>
      </c>
      <c r="C221" t="s">
        <v>6</v>
      </c>
    </row>
    <row r="222" spans="1:3" x14ac:dyDescent="0.25">
      <c r="A222">
        <v>217</v>
      </c>
      <c r="B222" t="str">
        <f>"00818834"</f>
        <v>00818834</v>
      </c>
      <c r="C222" t="s">
        <v>6</v>
      </c>
    </row>
    <row r="223" spans="1:3" x14ac:dyDescent="0.25">
      <c r="A223">
        <v>218</v>
      </c>
      <c r="B223" t="str">
        <f>"00819177"</f>
        <v>00819177</v>
      </c>
      <c r="C223" t="s">
        <v>6</v>
      </c>
    </row>
    <row r="224" spans="1:3" x14ac:dyDescent="0.25">
      <c r="A224">
        <v>219</v>
      </c>
      <c r="B224" t="str">
        <f>"201511030295"</f>
        <v>201511030295</v>
      </c>
      <c r="C224" t="s">
        <v>6</v>
      </c>
    </row>
    <row r="225" spans="1:3" x14ac:dyDescent="0.25">
      <c r="A225">
        <v>220</v>
      </c>
      <c r="B225" t="str">
        <f>"00315029"</f>
        <v>00315029</v>
      </c>
      <c r="C225" t="s">
        <v>6</v>
      </c>
    </row>
    <row r="226" spans="1:3" x14ac:dyDescent="0.25">
      <c r="A226">
        <v>221</v>
      </c>
      <c r="B226" t="str">
        <f>"00448574"</f>
        <v>00448574</v>
      </c>
      <c r="C226" t="s">
        <v>6</v>
      </c>
    </row>
    <row r="227" spans="1:3" x14ac:dyDescent="0.25">
      <c r="A227">
        <v>222</v>
      </c>
      <c r="B227" t="str">
        <f>"201410007661"</f>
        <v>201410007661</v>
      </c>
      <c r="C227" t="s">
        <v>6</v>
      </c>
    </row>
    <row r="228" spans="1:3" x14ac:dyDescent="0.25">
      <c r="A228">
        <v>223</v>
      </c>
      <c r="B228" t="str">
        <f>"00819056"</f>
        <v>00819056</v>
      </c>
      <c r="C228" t="s">
        <v>6</v>
      </c>
    </row>
    <row r="229" spans="1:3" x14ac:dyDescent="0.25">
      <c r="A229">
        <v>224</v>
      </c>
      <c r="B229" t="str">
        <f>"00441330"</f>
        <v>00441330</v>
      </c>
      <c r="C229" t="s">
        <v>6</v>
      </c>
    </row>
    <row r="230" spans="1:3" x14ac:dyDescent="0.25">
      <c r="A230">
        <v>225</v>
      </c>
      <c r="B230" t="str">
        <f>"00770317"</f>
        <v>00770317</v>
      </c>
      <c r="C230" t="s">
        <v>6</v>
      </c>
    </row>
    <row r="231" spans="1:3" x14ac:dyDescent="0.25">
      <c r="A231">
        <v>226</v>
      </c>
      <c r="B231" t="str">
        <f>"00069802"</f>
        <v>00069802</v>
      </c>
      <c r="C231" t="s">
        <v>6</v>
      </c>
    </row>
    <row r="232" spans="1:3" x14ac:dyDescent="0.25">
      <c r="A232">
        <v>227</v>
      </c>
      <c r="B232" t="str">
        <f>"00418550"</f>
        <v>00418550</v>
      </c>
      <c r="C232" t="s">
        <v>6</v>
      </c>
    </row>
    <row r="233" spans="1:3" x14ac:dyDescent="0.25">
      <c r="A233">
        <v>228</v>
      </c>
      <c r="B233" t="str">
        <f>"00817447"</f>
        <v>00817447</v>
      </c>
      <c r="C233" t="s">
        <v>6</v>
      </c>
    </row>
    <row r="234" spans="1:3" x14ac:dyDescent="0.25">
      <c r="A234">
        <v>229</v>
      </c>
      <c r="B234" t="str">
        <f>"00422071"</f>
        <v>00422071</v>
      </c>
      <c r="C234" t="s">
        <v>6</v>
      </c>
    </row>
    <row r="235" spans="1:3" x14ac:dyDescent="0.25">
      <c r="A235">
        <v>230</v>
      </c>
      <c r="B235" t="str">
        <f>"00815996"</f>
        <v>00815996</v>
      </c>
      <c r="C235" t="s">
        <v>6</v>
      </c>
    </row>
    <row r="236" spans="1:3" x14ac:dyDescent="0.25">
      <c r="A236">
        <v>231</v>
      </c>
      <c r="B236" t="str">
        <f>"00736151"</f>
        <v>00736151</v>
      </c>
      <c r="C236" t="s">
        <v>6</v>
      </c>
    </row>
    <row r="237" spans="1:3" x14ac:dyDescent="0.25">
      <c r="A237">
        <v>232</v>
      </c>
      <c r="B237" t="str">
        <f>"00818295"</f>
        <v>00818295</v>
      </c>
      <c r="C237" t="s">
        <v>6</v>
      </c>
    </row>
    <row r="238" spans="1:3" x14ac:dyDescent="0.25">
      <c r="A238">
        <v>233</v>
      </c>
      <c r="B238" t="str">
        <f>"00818826"</f>
        <v>00818826</v>
      </c>
      <c r="C238" t="s">
        <v>6</v>
      </c>
    </row>
    <row r="239" spans="1:3" x14ac:dyDescent="0.25">
      <c r="A239">
        <v>234</v>
      </c>
      <c r="B239" t="str">
        <f>"00443495"</f>
        <v>00443495</v>
      </c>
      <c r="C239" t="s">
        <v>6</v>
      </c>
    </row>
    <row r="240" spans="1:3" x14ac:dyDescent="0.25">
      <c r="A240">
        <v>235</v>
      </c>
      <c r="B240" t="str">
        <f>"00817780"</f>
        <v>00817780</v>
      </c>
      <c r="C240" t="s">
        <v>6</v>
      </c>
    </row>
    <row r="241" spans="1:3" x14ac:dyDescent="0.25">
      <c r="A241">
        <v>236</v>
      </c>
      <c r="B241" t="str">
        <f>"00657820"</f>
        <v>00657820</v>
      </c>
      <c r="C241" t="s">
        <v>6</v>
      </c>
    </row>
    <row r="242" spans="1:3" x14ac:dyDescent="0.25">
      <c r="A242">
        <v>237</v>
      </c>
      <c r="B242" t="str">
        <f>"00195895"</f>
        <v>00195895</v>
      </c>
      <c r="C242" t="s">
        <v>6</v>
      </c>
    </row>
    <row r="243" spans="1:3" x14ac:dyDescent="0.25">
      <c r="A243">
        <v>238</v>
      </c>
      <c r="B243" t="str">
        <f>"00446270"</f>
        <v>00446270</v>
      </c>
      <c r="C243" t="s">
        <v>6</v>
      </c>
    </row>
    <row r="244" spans="1:3" x14ac:dyDescent="0.25">
      <c r="A244">
        <v>239</v>
      </c>
      <c r="B244" t="str">
        <f>"00818330"</f>
        <v>00818330</v>
      </c>
      <c r="C244" t="s">
        <v>6</v>
      </c>
    </row>
    <row r="245" spans="1:3" x14ac:dyDescent="0.25">
      <c r="A245">
        <v>240</v>
      </c>
      <c r="B245" t="str">
        <f>"00818371"</f>
        <v>00818371</v>
      </c>
      <c r="C245" t="s">
        <v>6</v>
      </c>
    </row>
    <row r="246" spans="1:3" x14ac:dyDescent="0.25">
      <c r="A246">
        <v>241</v>
      </c>
      <c r="B246" t="str">
        <f>"201511020570"</f>
        <v>201511020570</v>
      </c>
      <c r="C246" t="s">
        <v>6</v>
      </c>
    </row>
    <row r="247" spans="1:3" x14ac:dyDescent="0.25">
      <c r="A247">
        <v>242</v>
      </c>
      <c r="B247" t="str">
        <f>"00764082"</f>
        <v>00764082</v>
      </c>
      <c r="C247" t="s">
        <v>6</v>
      </c>
    </row>
    <row r="248" spans="1:3" x14ac:dyDescent="0.25">
      <c r="A248">
        <v>243</v>
      </c>
      <c r="B248" t="str">
        <f>"00657518"</f>
        <v>00657518</v>
      </c>
      <c r="C248" t="s">
        <v>6</v>
      </c>
    </row>
    <row r="249" spans="1:3" x14ac:dyDescent="0.25">
      <c r="A249">
        <v>244</v>
      </c>
      <c r="B249" t="str">
        <f>"00818351"</f>
        <v>00818351</v>
      </c>
      <c r="C249" t="s">
        <v>6</v>
      </c>
    </row>
    <row r="250" spans="1:3" x14ac:dyDescent="0.25">
      <c r="A250">
        <v>245</v>
      </c>
      <c r="B250" t="str">
        <f>"00818956"</f>
        <v>00818956</v>
      </c>
      <c r="C250" t="s">
        <v>6</v>
      </c>
    </row>
    <row r="251" spans="1:3" x14ac:dyDescent="0.25">
      <c r="A251">
        <v>246</v>
      </c>
      <c r="B251" t="str">
        <f>"201410000486"</f>
        <v>201410000486</v>
      </c>
      <c r="C251" t="s">
        <v>6</v>
      </c>
    </row>
    <row r="252" spans="1:3" x14ac:dyDescent="0.25">
      <c r="A252">
        <v>247</v>
      </c>
      <c r="B252" t="str">
        <f>"00765486"</f>
        <v>00765486</v>
      </c>
      <c r="C252" t="s">
        <v>6</v>
      </c>
    </row>
    <row r="253" spans="1:3" x14ac:dyDescent="0.25">
      <c r="A253">
        <v>248</v>
      </c>
      <c r="B253" t="str">
        <f>"00674470"</f>
        <v>00674470</v>
      </c>
      <c r="C253" t="s">
        <v>6</v>
      </c>
    </row>
    <row r="254" spans="1:3" x14ac:dyDescent="0.25">
      <c r="A254">
        <v>249</v>
      </c>
      <c r="B254" t="str">
        <f>"00817371"</f>
        <v>00817371</v>
      </c>
      <c r="C254" t="s">
        <v>6</v>
      </c>
    </row>
    <row r="255" spans="1:3" x14ac:dyDescent="0.25">
      <c r="A255">
        <v>250</v>
      </c>
      <c r="B255" t="str">
        <f>"00398922"</f>
        <v>00398922</v>
      </c>
      <c r="C255" t="s">
        <v>6</v>
      </c>
    </row>
    <row r="256" spans="1:3" x14ac:dyDescent="0.25">
      <c r="A256">
        <v>251</v>
      </c>
      <c r="B256" t="str">
        <f>"201511042051"</f>
        <v>201511042051</v>
      </c>
      <c r="C256" t="s">
        <v>6</v>
      </c>
    </row>
    <row r="257" spans="1:3" x14ac:dyDescent="0.25">
      <c r="A257">
        <v>252</v>
      </c>
      <c r="B257" t="str">
        <f>"00819207"</f>
        <v>00819207</v>
      </c>
      <c r="C257" t="s">
        <v>6</v>
      </c>
    </row>
    <row r="258" spans="1:3" x14ac:dyDescent="0.25">
      <c r="A258">
        <v>253</v>
      </c>
      <c r="B258" t="str">
        <f>"00816463"</f>
        <v>00816463</v>
      </c>
      <c r="C258" t="s">
        <v>6</v>
      </c>
    </row>
    <row r="259" spans="1:3" x14ac:dyDescent="0.25">
      <c r="A259">
        <v>254</v>
      </c>
      <c r="B259" t="str">
        <f>"00818851"</f>
        <v>00818851</v>
      </c>
      <c r="C259" t="s">
        <v>6</v>
      </c>
    </row>
    <row r="260" spans="1:3" x14ac:dyDescent="0.25">
      <c r="A260">
        <v>255</v>
      </c>
      <c r="B260" t="str">
        <f>"00818386"</f>
        <v>00818386</v>
      </c>
      <c r="C260" t="s">
        <v>6</v>
      </c>
    </row>
    <row r="261" spans="1:3" x14ac:dyDescent="0.25">
      <c r="A261">
        <v>256</v>
      </c>
      <c r="B261" t="str">
        <f>"00600998"</f>
        <v>00600998</v>
      </c>
      <c r="C261" t="s">
        <v>6</v>
      </c>
    </row>
    <row r="262" spans="1:3" x14ac:dyDescent="0.25">
      <c r="A262">
        <v>257</v>
      </c>
      <c r="B262" t="str">
        <f>"00814211"</f>
        <v>00814211</v>
      </c>
      <c r="C262" t="s">
        <v>6</v>
      </c>
    </row>
    <row r="263" spans="1:3" x14ac:dyDescent="0.25">
      <c r="A263">
        <v>258</v>
      </c>
      <c r="B263" t="str">
        <f>"00278267"</f>
        <v>00278267</v>
      </c>
      <c r="C263" t="s">
        <v>6</v>
      </c>
    </row>
    <row r="264" spans="1:3" x14ac:dyDescent="0.25">
      <c r="A264">
        <v>259</v>
      </c>
      <c r="B264" t="str">
        <f>"00307079"</f>
        <v>00307079</v>
      </c>
      <c r="C264" t="s">
        <v>6</v>
      </c>
    </row>
    <row r="265" spans="1:3" x14ac:dyDescent="0.25">
      <c r="A265">
        <v>260</v>
      </c>
      <c r="B265" t="str">
        <f>"00443451"</f>
        <v>00443451</v>
      </c>
      <c r="C265" t="s">
        <v>6</v>
      </c>
    </row>
    <row r="266" spans="1:3" x14ac:dyDescent="0.25">
      <c r="A266">
        <v>261</v>
      </c>
      <c r="B266" t="str">
        <f>"00264377"</f>
        <v>00264377</v>
      </c>
      <c r="C266" t="s">
        <v>6</v>
      </c>
    </row>
    <row r="267" spans="1:3" x14ac:dyDescent="0.25">
      <c r="A267">
        <v>262</v>
      </c>
      <c r="B267" t="str">
        <f>"00818127"</f>
        <v>00818127</v>
      </c>
      <c r="C267" t="s">
        <v>6</v>
      </c>
    </row>
    <row r="268" spans="1:3" x14ac:dyDescent="0.25">
      <c r="A268">
        <v>263</v>
      </c>
      <c r="B268" t="str">
        <f>"00818489"</f>
        <v>00818489</v>
      </c>
      <c r="C268" t="s">
        <v>6</v>
      </c>
    </row>
    <row r="269" spans="1:3" x14ac:dyDescent="0.25">
      <c r="A269">
        <v>264</v>
      </c>
      <c r="B269" t="str">
        <f>"00644240"</f>
        <v>00644240</v>
      </c>
      <c r="C269" t="s">
        <v>6</v>
      </c>
    </row>
    <row r="270" spans="1:3" x14ac:dyDescent="0.25">
      <c r="A270">
        <v>265</v>
      </c>
      <c r="B270" t="str">
        <f>"00217421"</f>
        <v>00217421</v>
      </c>
      <c r="C270" t="s">
        <v>6</v>
      </c>
    </row>
    <row r="271" spans="1:3" x14ac:dyDescent="0.25">
      <c r="A271">
        <v>266</v>
      </c>
      <c r="B271" t="str">
        <f>"00816755"</f>
        <v>00816755</v>
      </c>
      <c r="C271" t="s">
        <v>6</v>
      </c>
    </row>
    <row r="272" spans="1:3" x14ac:dyDescent="0.25">
      <c r="A272">
        <v>267</v>
      </c>
      <c r="B272" t="str">
        <f>"00817959"</f>
        <v>00817959</v>
      </c>
      <c r="C272" t="s">
        <v>6</v>
      </c>
    </row>
    <row r="273" spans="1:3" x14ac:dyDescent="0.25">
      <c r="A273">
        <v>268</v>
      </c>
      <c r="B273" t="str">
        <f>"00818463"</f>
        <v>00818463</v>
      </c>
      <c r="C273" t="s">
        <v>6</v>
      </c>
    </row>
    <row r="274" spans="1:3" x14ac:dyDescent="0.25">
      <c r="A274">
        <v>269</v>
      </c>
      <c r="B274" t="str">
        <f>"00819040"</f>
        <v>00819040</v>
      </c>
      <c r="C274" t="s">
        <v>6</v>
      </c>
    </row>
    <row r="275" spans="1:3" x14ac:dyDescent="0.25">
      <c r="A275">
        <v>270</v>
      </c>
      <c r="B275" t="str">
        <f>"00474239"</f>
        <v>00474239</v>
      </c>
      <c r="C275" t="s">
        <v>6</v>
      </c>
    </row>
    <row r="276" spans="1:3" x14ac:dyDescent="0.25">
      <c r="A276">
        <v>271</v>
      </c>
      <c r="B276" t="str">
        <f>"00445073"</f>
        <v>00445073</v>
      </c>
      <c r="C276" t="s">
        <v>6</v>
      </c>
    </row>
    <row r="277" spans="1:3" x14ac:dyDescent="0.25">
      <c r="A277">
        <v>272</v>
      </c>
      <c r="B277" t="str">
        <f>"00448069"</f>
        <v>00448069</v>
      </c>
      <c r="C277" t="s">
        <v>6</v>
      </c>
    </row>
    <row r="278" spans="1:3" x14ac:dyDescent="0.25">
      <c r="A278">
        <v>273</v>
      </c>
      <c r="B278" t="str">
        <f>"00209931"</f>
        <v>00209931</v>
      </c>
      <c r="C278" t="s">
        <v>6</v>
      </c>
    </row>
    <row r="279" spans="1:3" x14ac:dyDescent="0.25">
      <c r="A279">
        <v>274</v>
      </c>
      <c r="B279" t="str">
        <f>"00143174"</f>
        <v>00143174</v>
      </c>
      <c r="C279" t="s">
        <v>6</v>
      </c>
    </row>
    <row r="280" spans="1:3" x14ac:dyDescent="0.25">
      <c r="A280">
        <v>275</v>
      </c>
      <c r="B280" t="str">
        <f>"201403000141"</f>
        <v>201403000141</v>
      </c>
      <c r="C280" t="s">
        <v>6</v>
      </c>
    </row>
    <row r="281" spans="1:3" x14ac:dyDescent="0.25">
      <c r="A281">
        <v>276</v>
      </c>
      <c r="B281" t="str">
        <f>"00475600"</f>
        <v>00475600</v>
      </c>
      <c r="C281" t="s">
        <v>6</v>
      </c>
    </row>
    <row r="282" spans="1:3" x14ac:dyDescent="0.25">
      <c r="A282">
        <v>277</v>
      </c>
      <c r="B282" t="str">
        <f>"201507000795"</f>
        <v>201507000795</v>
      </c>
      <c r="C282" t="s">
        <v>6</v>
      </c>
    </row>
    <row r="283" spans="1:3" x14ac:dyDescent="0.25">
      <c r="A283">
        <v>278</v>
      </c>
      <c r="B283" t="str">
        <f>"00815587"</f>
        <v>00815587</v>
      </c>
      <c r="C283" t="s">
        <v>6</v>
      </c>
    </row>
    <row r="284" spans="1:3" x14ac:dyDescent="0.25">
      <c r="A284">
        <v>279</v>
      </c>
      <c r="B284" t="str">
        <f>"00442816"</f>
        <v>00442816</v>
      </c>
      <c r="C284" t="s">
        <v>6</v>
      </c>
    </row>
    <row r="285" spans="1:3" x14ac:dyDescent="0.25">
      <c r="A285">
        <v>280</v>
      </c>
      <c r="B285" t="str">
        <f>"00339224"</f>
        <v>00339224</v>
      </c>
      <c r="C285" t="s">
        <v>6</v>
      </c>
    </row>
    <row r="286" spans="1:3" x14ac:dyDescent="0.25">
      <c r="A286">
        <v>281</v>
      </c>
      <c r="B286" t="str">
        <f>"00817134"</f>
        <v>00817134</v>
      </c>
      <c r="C286" t="s">
        <v>6</v>
      </c>
    </row>
    <row r="287" spans="1:3" x14ac:dyDescent="0.25">
      <c r="A287">
        <v>282</v>
      </c>
      <c r="B287" t="str">
        <f>"00816117"</f>
        <v>00816117</v>
      </c>
      <c r="C287" t="s">
        <v>6</v>
      </c>
    </row>
    <row r="288" spans="1:3" x14ac:dyDescent="0.25">
      <c r="A288">
        <v>283</v>
      </c>
      <c r="B288" t="str">
        <f>"00447449"</f>
        <v>00447449</v>
      </c>
      <c r="C288" t="s">
        <v>6</v>
      </c>
    </row>
    <row r="289" spans="1:3" x14ac:dyDescent="0.25">
      <c r="A289">
        <v>284</v>
      </c>
      <c r="B289" t="str">
        <f>"00817359"</f>
        <v>00817359</v>
      </c>
      <c r="C289" t="s">
        <v>6</v>
      </c>
    </row>
    <row r="290" spans="1:3" x14ac:dyDescent="0.25">
      <c r="A290">
        <v>285</v>
      </c>
      <c r="B290" t="str">
        <f>"00816392"</f>
        <v>00816392</v>
      </c>
      <c r="C290" t="s">
        <v>6</v>
      </c>
    </row>
    <row r="291" spans="1:3" x14ac:dyDescent="0.25">
      <c r="A291">
        <v>286</v>
      </c>
      <c r="B291" t="str">
        <f>"00818072"</f>
        <v>00818072</v>
      </c>
      <c r="C291" t="s">
        <v>6</v>
      </c>
    </row>
    <row r="292" spans="1:3" x14ac:dyDescent="0.25">
      <c r="A292">
        <v>287</v>
      </c>
      <c r="B292" t="str">
        <f>"00818231"</f>
        <v>00818231</v>
      </c>
      <c r="C292" t="s">
        <v>6</v>
      </c>
    </row>
    <row r="293" spans="1:3" x14ac:dyDescent="0.25">
      <c r="A293">
        <v>288</v>
      </c>
      <c r="B293" t="str">
        <f>"00758966"</f>
        <v>00758966</v>
      </c>
      <c r="C293" t="s">
        <v>6</v>
      </c>
    </row>
    <row r="294" spans="1:3" x14ac:dyDescent="0.25">
      <c r="A294">
        <v>289</v>
      </c>
      <c r="B294" t="str">
        <f>"00819209"</f>
        <v>00819209</v>
      </c>
      <c r="C294" t="s">
        <v>6</v>
      </c>
    </row>
    <row r="295" spans="1:3" x14ac:dyDescent="0.25">
      <c r="A295">
        <v>290</v>
      </c>
      <c r="B295" t="str">
        <f>"00679116"</f>
        <v>00679116</v>
      </c>
      <c r="C295" t="s">
        <v>6</v>
      </c>
    </row>
    <row r="296" spans="1:3" x14ac:dyDescent="0.25">
      <c r="A296">
        <v>291</v>
      </c>
      <c r="B296" t="str">
        <f>"00818163"</f>
        <v>00818163</v>
      </c>
      <c r="C296" t="s">
        <v>6</v>
      </c>
    </row>
    <row r="297" spans="1:3" x14ac:dyDescent="0.25">
      <c r="A297">
        <v>292</v>
      </c>
      <c r="B297" t="str">
        <f>"00819031"</f>
        <v>00819031</v>
      </c>
      <c r="C297" t="s">
        <v>6</v>
      </c>
    </row>
    <row r="298" spans="1:3" x14ac:dyDescent="0.25">
      <c r="A298">
        <v>293</v>
      </c>
      <c r="B298" t="str">
        <f>"00818798"</f>
        <v>00818798</v>
      </c>
      <c r="C298" t="s">
        <v>6</v>
      </c>
    </row>
    <row r="299" spans="1:3" x14ac:dyDescent="0.25">
      <c r="A299">
        <v>294</v>
      </c>
      <c r="B299" t="str">
        <f>"00819294"</f>
        <v>00819294</v>
      </c>
      <c r="C299" t="s">
        <v>6</v>
      </c>
    </row>
    <row r="300" spans="1:3" x14ac:dyDescent="0.25">
      <c r="A300">
        <v>295</v>
      </c>
      <c r="B300" t="str">
        <f>"00247039"</f>
        <v>00247039</v>
      </c>
      <c r="C300" t="s">
        <v>6</v>
      </c>
    </row>
    <row r="301" spans="1:3" x14ac:dyDescent="0.25">
      <c r="A301">
        <v>296</v>
      </c>
      <c r="B301" t="str">
        <f>"00811936"</f>
        <v>00811936</v>
      </c>
      <c r="C301" t="s">
        <v>6</v>
      </c>
    </row>
    <row r="302" spans="1:3" x14ac:dyDescent="0.25">
      <c r="A302">
        <v>297</v>
      </c>
      <c r="B302" t="str">
        <f>"00816882"</f>
        <v>00816882</v>
      </c>
      <c r="C302" t="s">
        <v>6</v>
      </c>
    </row>
    <row r="303" spans="1:3" x14ac:dyDescent="0.25">
      <c r="A303">
        <v>298</v>
      </c>
      <c r="B303" t="str">
        <f>"00816011"</f>
        <v>00816011</v>
      </c>
      <c r="C303" t="s">
        <v>6</v>
      </c>
    </row>
    <row r="304" spans="1:3" x14ac:dyDescent="0.25">
      <c r="A304">
        <v>299</v>
      </c>
      <c r="B304" t="str">
        <f>"00817358"</f>
        <v>00817358</v>
      </c>
      <c r="C304" t="s">
        <v>6</v>
      </c>
    </row>
    <row r="305" spans="1:3" x14ac:dyDescent="0.25">
      <c r="A305">
        <v>300</v>
      </c>
      <c r="B305" t="str">
        <f>"00754746"</f>
        <v>00754746</v>
      </c>
      <c r="C305" t="s">
        <v>6</v>
      </c>
    </row>
    <row r="306" spans="1:3" x14ac:dyDescent="0.25">
      <c r="A306">
        <v>301</v>
      </c>
      <c r="B306" t="str">
        <f>"00816347"</f>
        <v>00816347</v>
      </c>
      <c r="C306" t="s">
        <v>6</v>
      </c>
    </row>
    <row r="307" spans="1:3" x14ac:dyDescent="0.25">
      <c r="A307">
        <v>302</v>
      </c>
      <c r="B307" t="str">
        <f>"00549251"</f>
        <v>00549251</v>
      </c>
      <c r="C307" t="s">
        <v>6</v>
      </c>
    </row>
    <row r="308" spans="1:3" x14ac:dyDescent="0.25">
      <c r="A308">
        <v>303</v>
      </c>
      <c r="B308" t="str">
        <f>"201406003886"</f>
        <v>201406003886</v>
      </c>
      <c r="C308" t="s">
        <v>6</v>
      </c>
    </row>
    <row r="309" spans="1:3" x14ac:dyDescent="0.25">
      <c r="A309">
        <v>304</v>
      </c>
      <c r="B309" t="str">
        <f>"00460044"</f>
        <v>00460044</v>
      </c>
      <c r="C309" t="s">
        <v>6</v>
      </c>
    </row>
    <row r="310" spans="1:3" x14ac:dyDescent="0.25">
      <c r="A310">
        <v>305</v>
      </c>
      <c r="B310" t="str">
        <f>"00628446"</f>
        <v>00628446</v>
      </c>
      <c r="C310" t="s">
        <v>6</v>
      </c>
    </row>
    <row r="311" spans="1:3" x14ac:dyDescent="0.25">
      <c r="A311">
        <v>306</v>
      </c>
      <c r="B311" t="str">
        <f>"00447965"</f>
        <v>00447965</v>
      </c>
      <c r="C311" t="s">
        <v>6</v>
      </c>
    </row>
    <row r="312" spans="1:3" x14ac:dyDescent="0.25">
      <c r="A312">
        <v>307</v>
      </c>
      <c r="B312" t="str">
        <f>"00465663"</f>
        <v>00465663</v>
      </c>
      <c r="C312" t="s">
        <v>6</v>
      </c>
    </row>
    <row r="313" spans="1:3" x14ac:dyDescent="0.25">
      <c r="A313">
        <v>308</v>
      </c>
      <c r="B313" t="str">
        <f>"00818172"</f>
        <v>00818172</v>
      </c>
      <c r="C313" t="s">
        <v>6</v>
      </c>
    </row>
    <row r="314" spans="1:3" x14ac:dyDescent="0.25">
      <c r="A314">
        <v>309</v>
      </c>
      <c r="B314" t="str">
        <f>"00819071"</f>
        <v>00819071</v>
      </c>
      <c r="C314" t="s">
        <v>6</v>
      </c>
    </row>
    <row r="315" spans="1:3" x14ac:dyDescent="0.25">
      <c r="A315">
        <v>310</v>
      </c>
      <c r="B315" t="str">
        <f>"00374645"</f>
        <v>00374645</v>
      </c>
      <c r="C315" t="s">
        <v>6</v>
      </c>
    </row>
    <row r="316" spans="1:3" x14ac:dyDescent="0.25">
      <c r="A316">
        <v>311</v>
      </c>
      <c r="B316" t="str">
        <f>"00437828"</f>
        <v>00437828</v>
      </c>
      <c r="C316" t="s">
        <v>6</v>
      </c>
    </row>
    <row r="317" spans="1:3" x14ac:dyDescent="0.25">
      <c r="A317">
        <v>312</v>
      </c>
      <c r="B317" t="str">
        <f>"00446899"</f>
        <v>00446899</v>
      </c>
      <c r="C317" t="s">
        <v>6</v>
      </c>
    </row>
    <row r="318" spans="1:3" x14ac:dyDescent="0.25">
      <c r="A318">
        <v>313</v>
      </c>
      <c r="B318" t="str">
        <f>"00810799"</f>
        <v>00810799</v>
      </c>
      <c r="C318" t="s">
        <v>6</v>
      </c>
    </row>
    <row r="319" spans="1:3" x14ac:dyDescent="0.25">
      <c r="A319">
        <v>314</v>
      </c>
      <c r="B319" t="str">
        <f>"00782216"</f>
        <v>00782216</v>
      </c>
      <c r="C319" t="s">
        <v>6</v>
      </c>
    </row>
    <row r="320" spans="1:3" x14ac:dyDescent="0.25">
      <c r="A320">
        <v>315</v>
      </c>
      <c r="B320" t="str">
        <f>"00814128"</f>
        <v>00814128</v>
      </c>
      <c r="C320" t="s">
        <v>6</v>
      </c>
    </row>
    <row r="321" spans="1:3" x14ac:dyDescent="0.25">
      <c r="A321">
        <v>316</v>
      </c>
      <c r="B321" t="str">
        <f>"201604004843"</f>
        <v>201604004843</v>
      </c>
      <c r="C321" t="s">
        <v>6</v>
      </c>
    </row>
    <row r="322" spans="1:3" x14ac:dyDescent="0.25">
      <c r="A322">
        <v>317</v>
      </c>
      <c r="B322" t="str">
        <f>"00816681"</f>
        <v>00816681</v>
      </c>
      <c r="C322" t="s">
        <v>6</v>
      </c>
    </row>
    <row r="323" spans="1:3" x14ac:dyDescent="0.25">
      <c r="A323">
        <v>318</v>
      </c>
      <c r="B323" t="str">
        <f>"00818905"</f>
        <v>00818905</v>
      </c>
      <c r="C323" t="s">
        <v>6</v>
      </c>
    </row>
    <row r="324" spans="1:3" x14ac:dyDescent="0.25">
      <c r="A324">
        <v>319</v>
      </c>
      <c r="B324" t="str">
        <f>"00816792"</f>
        <v>00816792</v>
      </c>
      <c r="C324" t="s">
        <v>6</v>
      </c>
    </row>
    <row r="325" spans="1:3" x14ac:dyDescent="0.25">
      <c r="A325">
        <v>320</v>
      </c>
      <c r="B325" t="str">
        <f>"00809422"</f>
        <v>00809422</v>
      </c>
      <c r="C325" t="s">
        <v>6</v>
      </c>
    </row>
    <row r="326" spans="1:3" x14ac:dyDescent="0.25">
      <c r="A326">
        <v>321</v>
      </c>
      <c r="B326" t="str">
        <f>"00793171"</f>
        <v>00793171</v>
      </c>
      <c r="C326" t="s">
        <v>6</v>
      </c>
    </row>
    <row r="327" spans="1:3" x14ac:dyDescent="0.25">
      <c r="A327">
        <v>322</v>
      </c>
      <c r="B327" t="str">
        <f>"00139946"</f>
        <v>00139946</v>
      </c>
      <c r="C327" t="s">
        <v>6</v>
      </c>
    </row>
    <row r="328" spans="1:3" x14ac:dyDescent="0.25">
      <c r="A328">
        <v>323</v>
      </c>
      <c r="B328" t="str">
        <f>"00776586"</f>
        <v>00776586</v>
      </c>
      <c r="C328" t="s">
        <v>6</v>
      </c>
    </row>
    <row r="329" spans="1:3" x14ac:dyDescent="0.25">
      <c r="A329">
        <v>324</v>
      </c>
      <c r="B329" t="str">
        <f>"00816164"</f>
        <v>00816164</v>
      </c>
      <c r="C329" t="s">
        <v>6</v>
      </c>
    </row>
    <row r="330" spans="1:3" x14ac:dyDescent="0.25">
      <c r="A330">
        <v>325</v>
      </c>
      <c r="B330" t="str">
        <f>"00449682"</f>
        <v>00449682</v>
      </c>
      <c r="C330" t="s">
        <v>6</v>
      </c>
    </row>
    <row r="331" spans="1:3" x14ac:dyDescent="0.25">
      <c r="A331">
        <v>326</v>
      </c>
      <c r="B331" t="str">
        <f>"00208897"</f>
        <v>00208897</v>
      </c>
      <c r="C331" t="s">
        <v>6</v>
      </c>
    </row>
    <row r="332" spans="1:3" x14ac:dyDescent="0.25">
      <c r="A332">
        <v>327</v>
      </c>
      <c r="B332" t="str">
        <f>"201604003740"</f>
        <v>201604003740</v>
      </c>
      <c r="C332" t="s">
        <v>6</v>
      </c>
    </row>
    <row r="333" spans="1:3" x14ac:dyDescent="0.25">
      <c r="A333">
        <v>328</v>
      </c>
      <c r="B333" t="str">
        <f>"201511042292"</f>
        <v>201511042292</v>
      </c>
      <c r="C333" t="s">
        <v>6</v>
      </c>
    </row>
    <row r="334" spans="1:3" x14ac:dyDescent="0.25">
      <c r="A334">
        <v>329</v>
      </c>
      <c r="B334" t="str">
        <f>"00681702"</f>
        <v>00681702</v>
      </c>
      <c r="C334" t="s">
        <v>6</v>
      </c>
    </row>
    <row r="335" spans="1:3" x14ac:dyDescent="0.25">
      <c r="A335">
        <v>330</v>
      </c>
      <c r="B335" t="str">
        <f>"00815421"</f>
        <v>00815421</v>
      </c>
      <c r="C335" t="s">
        <v>6</v>
      </c>
    </row>
    <row r="336" spans="1:3" x14ac:dyDescent="0.25">
      <c r="A336">
        <v>331</v>
      </c>
      <c r="B336" t="str">
        <f>"00815419"</f>
        <v>00815419</v>
      </c>
      <c r="C336" t="s">
        <v>6</v>
      </c>
    </row>
    <row r="337" spans="1:3" x14ac:dyDescent="0.25">
      <c r="A337">
        <v>332</v>
      </c>
      <c r="B337" t="str">
        <f>"00747507"</f>
        <v>00747507</v>
      </c>
      <c r="C337" t="s">
        <v>6</v>
      </c>
    </row>
    <row r="338" spans="1:3" x14ac:dyDescent="0.25">
      <c r="A338">
        <v>333</v>
      </c>
      <c r="B338" t="str">
        <f>"00444114"</f>
        <v>00444114</v>
      </c>
      <c r="C338" t="s">
        <v>6</v>
      </c>
    </row>
    <row r="339" spans="1:3" x14ac:dyDescent="0.25">
      <c r="A339">
        <v>334</v>
      </c>
      <c r="B339" t="str">
        <f>"00818990"</f>
        <v>00818990</v>
      </c>
      <c r="C339" t="s">
        <v>6</v>
      </c>
    </row>
    <row r="340" spans="1:3" x14ac:dyDescent="0.25">
      <c r="A340">
        <v>335</v>
      </c>
      <c r="B340" t="str">
        <f>"00447644"</f>
        <v>00447644</v>
      </c>
      <c r="C340" t="s">
        <v>6</v>
      </c>
    </row>
    <row r="341" spans="1:3" x14ac:dyDescent="0.25">
      <c r="A341">
        <v>336</v>
      </c>
      <c r="B341" t="str">
        <f>"00777171"</f>
        <v>00777171</v>
      </c>
      <c r="C341" t="s">
        <v>6</v>
      </c>
    </row>
    <row r="342" spans="1:3" x14ac:dyDescent="0.25">
      <c r="A342">
        <v>337</v>
      </c>
      <c r="B342" t="str">
        <f>"00443592"</f>
        <v>00443592</v>
      </c>
      <c r="C342" t="s">
        <v>6</v>
      </c>
    </row>
    <row r="343" spans="1:3" x14ac:dyDescent="0.25">
      <c r="A343">
        <v>338</v>
      </c>
      <c r="B343" t="str">
        <f>"00816320"</f>
        <v>00816320</v>
      </c>
      <c r="C343" t="s">
        <v>6</v>
      </c>
    </row>
    <row r="344" spans="1:3" x14ac:dyDescent="0.25">
      <c r="A344">
        <v>339</v>
      </c>
      <c r="B344" t="str">
        <f>"00447790"</f>
        <v>00447790</v>
      </c>
      <c r="C344" t="s">
        <v>6</v>
      </c>
    </row>
    <row r="345" spans="1:3" x14ac:dyDescent="0.25">
      <c r="A345">
        <v>340</v>
      </c>
      <c r="B345" t="str">
        <f>"00554827"</f>
        <v>00554827</v>
      </c>
      <c r="C345" t="s">
        <v>6</v>
      </c>
    </row>
    <row r="346" spans="1:3" x14ac:dyDescent="0.25">
      <c r="A346">
        <v>341</v>
      </c>
      <c r="B346" t="str">
        <f>"00817138"</f>
        <v>00817138</v>
      </c>
      <c r="C346" t="s">
        <v>6</v>
      </c>
    </row>
    <row r="347" spans="1:3" x14ac:dyDescent="0.25">
      <c r="A347">
        <v>342</v>
      </c>
      <c r="B347" t="str">
        <f>"00817861"</f>
        <v>00817861</v>
      </c>
      <c r="C347" t="s">
        <v>6</v>
      </c>
    </row>
    <row r="348" spans="1:3" x14ac:dyDescent="0.25">
      <c r="A348">
        <v>343</v>
      </c>
      <c r="B348" t="str">
        <f>"00817291"</f>
        <v>00817291</v>
      </c>
      <c r="C348" t="s">
        <v>6</v>
      </c>
    </row>
    <row r="349" spans="1:3" x14ac:dyDescent="0.25">
      <c r="A349">
        <v>344</v>
      </c>
      <c r="B349" t="str">
        <f>"00818027"</f>
        <v>00818027</v>
      </c>
      <c r="C349" t="s">
        <v>6</v>
      </c>
    </row>
    <row r="350" spans="1:3" x14ac:dyDescent="0.25">
      <c r="A350">
        <v>345</v>
      </c>
      <c r="B350" t="str">
        <f>"00818323"</f>
        <v>00818323</v>
      </c>
      <c r="C350" t="s">
        <v>6</v>
      </c>
    </row>
    <row r="351" spans="1:3" x14ac:dyDescent="0.25">
      <c r="A351">
        <v>346</v>
      </c>
      <c r="B351" t="str">
        <f>"00818700"</f>
        <v>00818700</v>
      </c>
      <c r="C351" t="s">
        <v>6</v>
      </c>
    </row>
    <row r="352" spans="1:3" x14ac:dyDescent="0.25">
      <c r="A352">
        <v>347</v>
      </c>
      <c r="B352" t="str">
        <f>"00057211"</f>
        <v>00057211</v>
      </c>
      <c r="C352" t="s">
        <v>6</v>
      </c>
    </row>
    <row r="353" spans="1:3" x14ac:dyDescent="0.25">
      <c r="A353">
        <v>348</v>
      </c>
      <c r="B353" t="str">
        <f>"00818838"</f>
        <v>00818838</v>
      </c>
      <c r="C353" t="s">
        <v>6</v>
      </c>
    </row>
    <row r="354" spans="1:3" x14ac:dyDescent="0.25">
      <c r="A354">
        <v>349</v>
      </c>
      <c r="B354" t="str">
        <f>"201511042081"</f>
        <v>201511042081</v>
      </c>
      <c r="C354" t="s">
        <v>6</v>
      </c>
    </row>
    <row r="355" spans="1:3" x14ac:dyDescent="0.25">
      <c r="A355">
        <v>350</v>
      </c>
      <c r="B355" t="str">
        <f>"00339927"</f>
        <v>00339927</v>
      </c>
      <c r="C355" t="s">
        <v>6</v>
      </c>
    </row>
    <row r="356" spans="1:3" x14ac:dyDescent="0.25">
      <c r="A356">
        <v>351</v>
      </c>
      <c r="B356" t="str">
        <f>"00816075"</f>
        <v>00816075</v>
      </c>
      <c r="C356" t="s">
        <v>6</v>
      </c>
    </row>
    <row r="357" spans="1:3" x14ac:dyDescent="0.25">
      <c r="A357">
        <v>352</v>
      </c>
      <c r="B357" t="str">
        <f>"00817938"</f>
        <v>00817938</v>
      </c>
      <c r="C357" t="s">
        <v>6</v>
      </c>
    </row>
    <row r="358" spans="1:3" x14ac:dyDescent="0.25">
      <c r="A358">
        <v>353</v>
      </c>
      <c r="B358" t="str">
        <f>"00779417"</f>
        <v>00779417</v>
      </c>
      <c r="C358" t="s">
        <v>6</v>
      </c>
    </row>
    <row r="359" spans="1:3" x14ac:dyDescent="0.25">
      <c r="A359">
        <v>354</v>
      </c>
      <c r="B359" t="str">
        <f>"00815493"</f>
        <v>00815493</v>
      </c>
      <c r="C359" t="s">
        <v>6</v>
      </c>
    </row>
    <row r="360" spans="1:3" x14ac:dyDescent="0.25">
      <c r="A360">
        <v>355</v>
      </c>
      <c r="B360" t="str">
        <f>"00818032"</f>
        <v>00818032</v>
      </c>
      <c r="C360" t="s">
        <v>6</v>
      </c>
    </row>
    <row r="361" spans="1:3" x14ac:dyDescent="0.25">
      <c r="A361">
        <v>356</v>
      </c>
      <c r="B361" t="str">
        <f>"201507001925"</f>
        <v>201507001925</v>
      </c>
      <c r="C361" t="s">
        <v>6</v>
      </c>
    </row>
    <row r="362" spans="1:3" x14ac:dyDescent="0.25">
      <c r="A362">
        <v>357</v>
      </c>
      <c r="B362" t="str">
        <f>"00818828"</f>
        <v>00818828</v>
      </c>
      <c r="C362" t="s">
        <v>6</v>
      </c>
    </row>
    <row r="363" spans="1:3" x14ac:dyDescent="0.25">
      <c r="A363">
        <v>358</v>
      </c>
      <c r="B363" t="str">
        <f>"00442727"</f>
        <v>00442727</v>
      </c>
      <c r="C363" t="s">
        <v>6</v>
      </c>
    </row>
    <row r="364" spans="1:3" x14ac:dyDescent="0.25">
      <c r="A364">
        <v>359</v>
      </c>
      <c r="B364" t="str">
        <f>"00667483"</f>
        <v>00667483</v>
      </c>
      <c r="C364" t="s">
        <v>6</v>
      </c>
    </row>
    <row r="365" spans="1:3" x14ac:dyDescent="0.25">
      <c r="A365">
        <v>360</v>
      </c>
      <c r="B365" t="str">
        <f>"00818738"</f>
        <v>00818738</v>
      </c>
      <c r="C365" t="s">
        <v>6</v>
      </c>
    </row>
    <row r="366" spans="1:3" x14ac:dyDescent="0.25">
      <c r="A366">
        <v>361</v>
      </c>
      <c r="B366" t="str">
        <f>"00799146"</f>
        <v>00799146</v>
      </c>
      <c r="C366" t="s">
        <v>6</v>
      </c>
    </row>
    <row r="367" spans="1:3" x14ac:dyDescent="0.25">
      <c r="A367">
        <v>362</v>
      </c>
      <c r="B367" t="str">
        <f>"00658451"</f>
        <v>00658451</v>
      </c>
      <c r="C367" t="s">
        <v>6</v>
      </c>
    </row>
    <row r="368" spans="1:3" x14ac:dyDescent="0.25">
      <c r="A368">
        <v>363</v>
      </c>
      <c r="B368" t="str">
        <f>"201512004286"</f>
        <v>201512004286</v>
      </c>
      <c r="C368" t="s">
        <v>6</v>
      </c>
    </row>
    <row r="369" spans="1:3" x14ac:dyDescent="0.25">
      <c r="A369">
        <v>364</v>
      </c>
      <c r="B369" t="str">
        <f>"00817526"</f>
        <v>00817526</v>
      </c>
      <c r="C369" t="s">
        <v>6</v>
      </c>
    </row>
    <row r="370" spans="1:3" x14ac:dyDescent="0.25">
      <c r="A370">
        <v>365</v>
      </c>
      <c r="B370" t="str">
        <f>"00191251"</f>
        <v>00191251</v>
      </c>
      <c r="C370" t="s">
        <v>6</v>
      </c>
    </row>
    <row r="371" spans="1:3" x14ac:dyDescent="0.25">
      <c r="A371">
        <v>366</v>
      </c>
      <c r="B371" t="str">
        <f>"00446069"</f>
        <v>00446069</v>
      </c>
      <c r="C371" t="s">
        <v>6</v>
      </c>
    </row>
    <row r="372" spans="1:3" x14ac:dyDescent="0.25">
      <c r="A372">
        <v>367</v>
      </c>
      <c r="B372" t="str">
        <f>"00817813"</f>
        <v>00817813</v>
      </c>
      <c r="C372" t="s">
        <v>6</v>
      </c>
    </row>
    <row r="373" spans="1:3" x14ac:dyDescent="0.25">
      <c r="A373">
        <v>368</v>
      </c>
      <c r="B373" t="str">
        <f>"201604000685"</f>
        <v>201604000685</v>
      </c>
      <c r="C373" t="s">
        <v>6</v>
      </c>
    </row>
    <row r="374" spans="1:3" x14ac:dyDescent="0.25">
      <c r="A374">
        <v>369</v>
      </c>
      <c r="B374" t="str">
        <f>"00816351"</f>
        <v>00816351</v>
      </c>
      <c r="C374" t="s">
        <v>6</v>
      </c>
    </row>
    <row r="375" spans="1:3" x14ac:dyDescent="0.25">
      <c r="A375">
        <v>370</v>
      </c>
      <c r="B375" t="str">
        <f>"00221144"</f>
        <v>00221144</v>
      </c>
      <c r="C375" t="s">
        <v>6</v>
      </c>
    </row>
    <row r="376" spans="1:3" x14ac:dyDescent="0.25">
      <c r="A376">
        <v>371</v>
      </c>
      <c r="B376" t="str">
        <f>"00816396"</f>
        <v>00816396</v>
      </c>
      <c r="C376" t="s">
        <v>6</v>
      </c>
    </row>
    <row r="377" spans="1:3" x14ac:dyDescent="0.25">
      <c r="A377">
        <v>372</v>
      </c>
      <c r="B377" t="str">
        <f>"00818503"</f>
        <v>00818503</v>
      </c>
      <c r="C377" t="s">
        <v>6</v>
      </c>
    </row>
    <row r="378" spans="1:3" x14ac:dyDescent="0.25">
      <c r="A378">
        <v>373</v>
      </c>
      <c r="B378" t="str">
        <f>"00816112"</f>
        <v>00816112</v>
      </c>
      <c r="C378" t="s">
        <v>6</v>
      </c>
    </row>
    <row r="379" spans="1:3" x14ac:dyDescent="0.25">
      <c r="A379">
        <v>374</v>
      </c>
      <c r="B379" t="str">
        <f>"00816052"</f>
        <v>00816052</v>
      </c>
      <c r="C379" t="s">
        <v>6</v>
      </c>
    </row>
    <row r="380" spans="1:3" x14ac:dyDescent="0.25">
      <c r="A380">
        <v>375</v>
      </c>
      <c r="B380" t="str">
        <f>"00817790"</f>
        <v>00817790</v>
      </c>
      <c r="C380" t="s">
        <v>6</v>
      </c>
    </row>
    <row r="381" spans="1:3" x14ac:dyDescent="0.25">
      <c r="A381">
        <v>376</v>
      </c>
      <c r="B381" t="str">
        <f>"00817415"</f>
        <v>00817415</v>
      </c>
      <c r="C381" t="s">
        <v>6</v>
      </c>
    </row>
    <row r="382" spans="1:3" x14ac:dyDescent="0.25">
      <c r="A382">
        <v>377</v>
      </c>
      <c r="B382" t="str">
        <f>"00818026"</f>
        <v>00818026</v>
      </c>
      <c r="C382" t="s">
        <v>6</v>
      </c>
    </row>
    <row r="383" spans="1:3" x14ac:dyDescent="0.25">
      <c r="A383">
        <v>378</v>
      </c>
      <c r="B383" t="str">
        <f>"00442917"</f>
        <v>00442917</v>
      </c>
      <c r="C383" t="s">
        <v>6</v>
      </c>
    </row>
    <row r="384" spans="1:3" x14ac:dyDescent="0.25">
      <c r="A384">
        <v>379</v>
      </c>
      <c r="B384" t="str">
        <f>"00816984"</f>
        <v>00816984</v>
      </c>
      <c r="C384" t="s">
        <v>6</v>
      </c>
    </row>
    <row r="385" spans="1:3" x14ac:dyDescent="0.25">
      <c r="A385">
        <v>380</v>
      </c>
      <c r="B385" t="str">
        <f>"00816980"</f>
        <v>00816980</v>
      </c>
      <c r="C385" t="s">
        <v>6</v>
      </c>
    </row>
    <row r="386" spans="1:3" x14ac:dyDescent="0.25">
      <c r="A386">
        <v>381</v>
      </c>
      <c r="B386" t="str">
        <f>"00803702"</f>
        <v>00803702</v>
      </c>
      <c r="C386" t="s">
        <v>6</v>
      </c>
    </row>
    <row r="387" spans="1:3" x14ac:dyDescent="0.25">
      <c r="A387">
        <v>382</v>
      </c>
      <c r="B387" t="str">
        <f>"00339582"</f>
        <v>00339582</v>
      </c>
      <c r="C387" t="s">
        <v>6</v>
      </c>
    </row>
    <row r="388" spans="1:3" x14ac:dyDescent="0.25">
      <c r="A388">
        <v>383</v>
      </c>
      <c r="B388" t="str">
        <f>"00818763"</f>
        <v>00818763</v>
      </c>
      <c r="C388" t="s">
        <v>6</v>
      </c>
    </row>
    <row r="389" spans="1:3" x14ac:dyDescent="0.25">
      <c r="A389">
        <v>384</v>
      </c>
      <c r="B389" t="str">
        <f>"00818184"</f>
        <v>00818184</v>
      </c>
      <c r="C389" t="s">
        <v>6</v>
      </c>
    </row>
    <row r="390" spans="1:3" x14ac:dyDescent="0.25">
      <c r="A390">
        <v>385</v>
      </c>
      <c r="B390" t="str">
        <f>"00816853"</f>
        <v>00816853</v>
      </c>
      <c r="C390" t="s">
        <v>6</v>
      </c>
    </row>
    <row r="391" spans="1:3" x14ac:dyDescent="0.25">
      <c r="A391">
        <v>386</v>
      </c>
      <c r="B391" t="str">
        <f>"00703038"</f>
        <v>00703038</v>
      </c>
      <c r="C391" t="s">
        <v>6</v>
      </c>
    </row>
    <row r="392" spans="1:3" x14ac:dyDescent="0.25">
      <c r="A392">
        <v>387</v>
      </c>
      <c r="B392" t="str">
        <f>"00818248"</f>
        <v>00818248</v>
      </c>
      <c r="C392" t="s">
        <v>6</v>
      </c>
    </row>
    <row r="393" spans="1:3" x14ac:dyDescent="0.25">
      <c r="A393">
        <v>388</v>
      </c>
      <c r="B393" t="str">
        <f>"00283542"</f>
        <v>00283542</v>
      </c>
      <c r="C393" t="s">
        <v>6</v>
      </c>
    </row>
    <row r="394" spans="1:3" x14ac:dyDescent="0.25">
      <c r="A394">
        <v>389</v>
      </c>
      <c r="B394" t="str">
        <f>"00816894"</f>
        <v>00816894</v>
      </c>
      <c r="C394" t="s">
        <v>6</v>
      </c>
    </row>
    <row r="395" spans="1:3" x14ac:dyDescent="0.25">
      <c r="A395">
        <v>390</v>
      </c>
      <c r="B395" t="str">
        <f>"00805476"</f>
        <v>00805476</v>
      </c>
      <c r="C395" t="s">
        <v>6</v>
      </c>
    </row>
    <row r="396" spans="1:3" x14ac:dyDescent="0.25">
      <c r="A396">
        <v>391</v>
      </c>
      <c r="B396" t="str">
        <f>"00140903"</f>
        <v>00140903</v>
      </c>
      <c r="C396" t="s">
        <v>6</v>
      </c>
    </row>
    <row r="397" spans="1:3" x14ac:dyDescent="0.25">
      <c r="A397">
        <v>392</v>
      </c>
      <c r="B397" t="str">
        <f>"00815779"</f>
        <v>00815779</v>
      </c>
      <c r="C397" t="s">
        <v>6</v>
      </c>
    </row>
    <row r="398" spans="1:3" x14ac:dyDescent="0.25">
      <c r="A398">
        <v>393</v>
      </c>
      <c r="B398" t="str">
        <f>"00546247"</f>
        <v>00546247</v>
      </c>
      <c r="C398" t="s">
        <v>6</v>
      </c>
    </row>
    <row r="399" spans="1:3" x14ac:dyDescent="0.25">
      <c r="A399">
        <v>394</v>
      </c>
      <c r="B399" t="str">
        <f>"00318029"</f>
        <v>00318029</v>
      </c>
      <c r="C399" t="s">
        <v>6</v>
      </c>
    </row>
    <row r="400" spans="1:3" x14ac:dyDescent="0.25">
      <c r="A400">
        <v>395</v>
      </c>
      <c r="B400" t="str">
        <f>"00816771"</f>
        <v>00816771</v>
      </c>
      <c r="C400" t="s">
        <v>6</v>
      </c>
    </row>
    <row r="401" spans="1:3" x14ac:dyDescent="0.25">
      <c r="A401">
        <v>396</v>
      </c>
      <c r="B401" t="str">
        <f>"00777968"</f>
        <v>00777968</v>
      </c>
      <c r="C401" t="s">
        <v>6</v>
      </c>
    </row>
    <row r="402" spans="1:3" x14ac:dyDescent="0.25">
      <c r="A402">
        <v>397</v>
      </c>
      <c r="B402" t="str">
        <f>"00819141"</f>
        <v>00819141</v>
      </c>
      <c r="C402" t="s">
        <v>6</v>
      </c>
    </row>
    <row r="403" spans="1:3" x14ac:dyDescent="0.25">
      <c r="A403">
        <v>398</v>
      </c>
      <c r="B403" t="str">
        <f>"00816660"</f>
        <v>00816660</v>
      </c>
      <c r="C403" t="s">
        <v>6</v>
      </c>
    </row>
    <row r="404" spans="1:3" x14ac:dyDescent="0.25">
      <c r="A404">
        <v>399</v>
      </c>
      <c r="B404" t="str">
        <f>"00019780"</f>
        <v>00019780</v>
      </c>
      <c r="C404" t="s">
        <v>6</v>
      </c>
    </row>
    <row r="405" spans="1:3" x14ac:dyDescent="0.25">
      <c r="A405">
        <v>400</v>
      </c>
      <c r="B405" t="str">
        <f>"00817949"</f>
        <v>00817949</v>
      </c>
      <c r="C405" t="s">
        <v>6</v>
      </c>
    </row>
    <row r="406" spans="1:3" x14ac:dyDescent="0.25">
      <c r="A406">
        <v>401</v>
      </c>
      <c r="B406" t="str">
        <f>"00818992"</f>
        <v>00818992</v>
      </c>
      <c r="C406" t="s">
        <v>6</v>
      </c>
    </row>
    <row r="407" spans="1:3" x14ac:dyDescent="0.25">
      <c r="A407">
        <v>402</v>
      </c>
      <c r="B407" t="str">
        <f>"00819250"</f>
        <v>00819250</v>
      </c>
      <c r="C407" t="s">
        <v>6</v>
      </c>
    </row>
    <row r="408" spans="1:3" x14ac:dyDescent="0.25">
      <c r="A408">
        <v>403</v>
      </c>
      <c r="B408" t="str">
        <f>"00449121"</f>
        <v>00449121</v>
      </c>
      <c r="C408" t="s">
        <v>6</v>
      </c>
    </row>
    <row r="409" spans="1:3" x14ac:dyDescent="0.25">
      <c r="A409">
        <v>404</v>
      </c>
      <c r="B409" t="str">
        <f>"00247547"</f>
        <v>00247547</v>
      </c>
      <c r="C409" t="s">
        <v>6</v>
      </c>
    </row>
    <row r="410" spans="1:3" x14ac:dyDescent="0.25">
      <c r="A410">
        <v>405</v>
      </c>
      <c r="B410" t="str">
        <f>"00573019"</f>
        <v>00573019</v>
      </c>
      <c r="C410" t="s">
        <v>6</v>
      </c>
    </row>
    <row r="411" spans="1:3" x14ac:dyDescent="0.25">
      <c r="A411">
        <v>406</v>
      </c>
      <c r="B411" t="str">
        <f>"00818117"</f>
        <v>00818117</v>
      </c>
      <c r="C411" t="s">
        <v>6</v>
      </c>
    </row>
    <row r="412" spans="1:3" x14ac:dyDescent="0.25">
      <c r="A412">
        <v>407</v>
      </c>
      <c r="B412" t="str">
        <f>"00447179"</f>
        <v>00447179</v>
      </c>
      <c r="C412" t="s">
        <v>6</v>
      </c>
    </row>
    <row r="413" spans="1:3" x14ac:dyDescent="0.25">
      <c r="A413">
        <v>408</v>
      </c>
      <c r="B413" t="str">
        <f>"00261711"</f>
        <v>00261711</v>
      </c>
      <c r="C413" t="s">
        <v>6</v>
      </c>
    </row>
    <row r="414" spans="1:3" x14ac:dyDescent="0.25">
      <c r="A414">
        <v>409</v>
      </c>
      <c r="B414" t="str">
        <f>"00816454"</f>
        <v>00816454</v>
      </c>
      <c r="C414" t="s">
        <v>6</v>
      </c>
    </row>
    <row r="415" spans="1:3" x14ac:dyDescent="0.25">
      <c r="A415">
        <v>410</v>
      </c>
      <c r="B415" t="str">
        <f>"00545863"</f>
        <v>00545863</v>
      </c>
      <c r="C415" t="s">
        <v>6</v>
      </c>
    </row>
    <row r="416" spans="1:3" x14ac:dyDescent="0.25">
      <c r="A416">
        <v>411</v>
      </c>
      <c r="B416" t="str">
        <f>"00800257"</f>
        <v>00800257</v>
      </c>
      <c r="C416" t="s">
        <v>6</v>
      </c>
    </row>
    <row r="417" spans="1:3" x14ac:dyDescent="0.25">
      <c r="A417">
        <v>412</v>
      </c>
      <c r="B417" t="str">
        <f>"00294802"</f>
        <v>00294802</v>
      </c>
      <c r="C417" t="s">
        <v>6</v>
      </c>
    </row>
    <row r="418" spans="1:3" x14ac:dyDescent="0.25">
      <c r="A418">
        <v>413</v>
      </c>
      <c r="B418" t="str">
        <f>"00040663"</f>
        <v>00040663</v>
      </c>
      <c r="C418" t="s">
        <v>6</v>
      </c>
    </row>
    <row r="419" spans="1:3" x14ac:dyDescent="0.25">
      <c r="A419">
        <v>414</v>
      </c>
      <c r="B419" t="str">
        <f>"201604000543"</f>
        <v>201604000543</v>
      </c>
      <c r="C419" t="s">
        <v>6</v>
      </c>
    </row>
    <row r="420" spans="1:3" x14ac:dyDescent="0.25">
      <c r="A420">
        <v>415</v>
      </c>
      <c r="B420" t="str">
        <f>"00818037"</f>
        <v>00818037</v>
      </c>
      <c r="C420" t="s">
        <v>6</v>
      </c>
    </row>
    <row r="421" spans="1:3" x14ac:dyDescent="0.25">
      <c r="A421">
        <v>416</v>
      </c>
      <c r="B421" t="str">
        <f>"00818551"</f>
        <v>00818551</v>
      </c>
      <c r="C421" t="s">
        <v>6</v>
      </c>
    </row>
    <row r="422" spans="1:3" x14ac:dyDescent="0.25">
      <c r="A422">
        <v>417</v>
      </c>
      <c r="B422" t="str">
        <f>"00819002"</f>
        <v>00819002</v>
      </c>
      <c r="C422" t="s">
        <v>6</v>
      </c>
    </row>
    <row r="423" spans="1:3" x14ac:dyDescent="0.25">
      <c r="A423">
        <v>418</v>
      </c>
      <c r="B423" t="str">
        <f>"00816665"</f>
        <v>00816665</v>
      </c>
      <c r="C423" t="s">
        <v>6</v>
      </c>
    </row>
    <row r="424" spans="1:3" x14ac:dyDescent="0.25">
      <c r="A424">
        <v>419</v>
      </c>
      <c r="B424" t="str">
        <f>"00817409"</f>
        <v>00817409</v>
      </c>
      <c r="C424" t="s">
        <v>6</v>
      </c>
    </row>
    <row r="425" spans="1:3" x14ac:dyDescent="0.25">
      <c r="A425">
        <v>420</v>
      </c>
      <c r="B425" t="str">
        <f>"00817693"</f>
        <v>00817693</v>
      </c>
      <c r="C425" t="s">
        <v>6</v>
      </c>
    </row>
    <row r="426" spans="1:3" x14ac:dyDescent="0.25">
      <c r="A426">
        <v>421</v>
      </c>
      <c r="B426" t="str">
        <f>"00443035"</f>
        <v>00443035</v>
      </c>
      <c r="C426" t="s">
        <v>6</v>
      </c>
    </row>
    <row r="427" spans="1:3" x14ac:dyDescent="0.25">
      <c r="A427">
        <v>422</v>
      </c>
      <c r="B427" t="str">
        <f>"00279131"</f>
        <v>00279131</v>
      </c>
      <c r="C427" t="s">
        <v>6</v>
      </c>
    </row>
    <row r="428" spans="1:3" x14ac:dyDescent="0.25">
      <c r="A428">
        <v>423</v>
      </c>
      <c r="B428" t="str">
        <f>"00232953"</f>
        <v>00232953</v>
      </c>
      <c r="C428" t="s">
        <v>6</v>
      </c>
    </row>
    <row r="429" spans="1:3" x14ac:dyDescent="0.25">
      <c r="A429">
        <v>424</v>
      </c>
      <c r="B429" t="str">
        <f>"00429896"</f>
        <v>00429896</v>
      </c>
      <c r="C429" t="s">
        <v>6</v>
      </c>
    </row>
    <row r="430" spans="1:3" x14ac:dyDescent="0.25">
      <c r="A430">
        <v>425</v>
      </c>
      <c r="B430" t="str">
        <f>"00816104"</f>
        <v>00816104</v>
      </c>
      <c r="C430" t="s">
        <v>6</v>
      </c>
    </row>
    <row r="431" spans="1:3" x14ac:dyDescent="0.25">
      <c r="A431">
        <v>426</v>
      </c>
      <c r="B431" t="str">
        <f>"00770842"</f>
        <v>00770842</v>
      </c>
      <c r="C431" t="s">
        <v>6</v>
      </c>
    </row>
    <row r="432" spans="1:3" x14ac:dyDescent="0.25">
      <c r="A432">
        <v>427</v>
      </c>
      <c r="B432" t="str">
        <f>"00235096"</f>
        <v>00235096</v>
      </c>
      <c r="C432" t="s">
        <v>6</v>
      </c>
    </row>
    <row r="433" spans="1:3" x14ac:dyDescent="0.25">
      <c r="A433">
        <v>428</v>
      </c>
      <c r="B433" t="str">
        <f>"00815629"</f>
        <v>00815629</v>
      </c>
      <c r="C433" t="s">
        <v>6</v>
      </c>
    </row>
    <row r="434" spans="1:3" x14ac:dyDescent="0.25">
      <c r="A434">
        <v>429</v>
      </c>
      <c r="B434" t="str">
        <f>"00505958"</f>
        <v>00505958</v>
      </c>
      <c r="C434" t="s">
        <v>6</v>
      </c>
    </row>
    <row r="435" spans="1:3" x14ac:dyDescent="0.25">
      <c r="A435">
        <v>430</v>
      </c>
      <c r="B435" t="str">
        <f>"00749179"</f>
        <v>00749179</v>
      </c>
      <c r="C435" t="s">
        <v>6</v>
      </c>
    </row>
    <row r="436" spans="1:3" x14ac:dyDescent="0.25">
      <c r="A436">
        <v>431</v>
      </c>
      <c r="B436" t="str">
        <f>"00816887"</f>
        <v>00816887</v>
      </c>
      <c r="C436" t="s">
        <v>6</v>
      </c>
    </row>
    <row r="437" spans="1:3" x14ac:dyDescent="0.25">
      <c r="A437">
        <v>432</v>
      </c>
      <c r="B437" t="str">
        <f>"201406011796"</f>
        <v>201406011796</v>
      </c>
      <c r="C437" t="s">
        <v>6</v>
      </c>
    </row>
    <row r="438" spans="1:3" x14ac:dyDescent="0.25">
      <c r="A438">
        <v>433</v>
      </c>
      <c r="B438" t="str">
        <f>"00818079"</f>
        <v>00818079</v>
      </c>
      <c r="C438" t="s">
        <v>6</v>
      </c>
    </row>
    <row r="439" spans="1:3" x14ac:dyDescent="0.25">
      <c r="A439">
        <v>434</v>
      </c>
      <c r="B439" t="str">
        <f>"201510000551"</f>
        <v>201510000551</v>
      </c>
      <c r="C439" t="s">
        <v>6</v>
      </c>
    </row>
    <row r="440" spans="1:3" x14ac:dyDescent="0.25">
      <c r="A440">
        <v>435</v>
      </c>
      <c r="B440" t="str">
        <f>"00683868"</f>
        <v>00683868</v>
      </c>
      <c r="C440" t="s">
        <v>6</v>
      </c>
    </row>
    <row r="441" spans="1:3" x14ac:dyDescent="0.25">
      <c r="A441">
        <v>436</v>
      </c>
      <c r="B441" t="str">
        <f>"00439078"</f>
        <v>00439078</v>
      </c>
      <c r="C441" t="s">
        <v>6</v>
      </c>
    </row>
    <row r="442" spans="1:3" x14ac:dyDescent="0.25">
      <c r="A442">
        <v>437</v>
      </c>
      <c r="B442" t="str">
        <f>"00817968"</f>
        <v>00817968</v>
      </c>
      <c r="C442" t="s">
        <v>6</v>
      </c>
    </row>
    <row r="443" spans="1:3" x14ac:dyDescent="0.25">
      <c r="A443">
        <v>438</v>
      </c>
      <c r="B443" t="str">
        <f>"00817055"</f>
        <v>00817055</v>
      </c>
      <c r="C443" t="s">
        <v>6</v>
      </c>
    </row>
    <row r="444" spans="1:3" x14ac:dyDescent="0.25">
      <c r="A444">
        <v>439</v>
      </c>
      <c r="B444" t="str">
        <f>"00816910"</f>
        <v>00816910</v>
      </c>
      <c r="C444" t="s">
        <v>6</v>
      </c>
    </row>
    <row r="445" spans="1:3" x14ac:dyDescent="0.25">
      <c r="A445">
        <v>440</v>
      </c>
      <c r="B445" t="str">
        <f>"00818722"</f>
        <v>00818722</v>
      </c>
      <c r="C445" t="s">
        <v>6</v>
      </c>
    </row>
    <row r="446" spans="1:3" x14ac:dyDescent="0.25">
      <c r="A446">
        <v>441</v>
      </c>
      <c r="B446" t="str">
        <f>"00817216"</f>
        <v>00817216</v>
      </c>
      <c r="C446" t="s">
        <v>6</v>
      </c>
    </row>
    <row r="447" spans="1:3" x14ac:dyDescent="0.25">
      <c r="A447">
        <v>442</v>
      </c>
      <c r="B447" t="str">
        <f>"00818859"</f>
        <v>00818859</v>
      </c>
      <c r="C447" t="s">
        <v>6</v>
      </c>
    </row>
    <row r="448" spans="1:3" x14ac:dyDescent="0.25">
      <c r="A448">
        <v>443</v>
      </c>
      <c r="B448" t="str">
        <f>"00089514"</f>
        <v>00089514</v>
      </c>
      <c r="C448" t="s">
        <v>6</v>
      </c>
    </row>
    <row r="449" spans="1:3" x14ac:dyDescent="0.25">
      <c r="A449">
        <v>444</v>
      </c>
      <c r="B449" t="str">
        <f>"00802877"</f>
        <v>00802877</v>
      </c>
      <c r="C449" t="s">
        <v>6</v>
      </c>
    </row>
    <row r="450" spans="1:3" x14ac:dyDescent="0.25">
      <c r="A450">
        <v>445</v>
      </c>
      <c r="B450" t="str">
        <f>"00817597"</f>
        <v>00817597</v>
      </c>
      <c r="C450" t="s">
        <v>6</v>
      </c>
    </row>
    <row r="451" spans="1:3" x14ac:dyDescent="0.25">
      <c r="A451">
        <v>446</v>
      </c>
      <c r="B451" t="str">
        <f>"00776532"</f>
        <v>00776532</v>
      </c>
      <c r="C451" t="s">
        <v>6</v>
      </c>
    </row>
    <row r="452" spans="1:3" x14ac:dyDescent="0.25">
      <c r="A452">
        <v>447</v>
      </c>
      <c r="B452" t="str">
        <f>"00818294"</f>
        <v>00818294</v>
      </c>
      <c r="C452" t="s">
        <v>6</v>
      </c>
    </row>
    <row r="453" spans="1:3" x14ac:dyDescent="0.25">
      <c r="A453">
        <v>448</v>
      </c>
      <c r="B453" t="str">
        <f>"201504000359"</f>
        <v>201504000359</v>
      </c>
      <c r="C453" t="s">
        <v>6</v>
      </c>
    </row>
    <row r="454" spans="1:3" x14ac:dyDescent="0.25">
      <c r="A454">
        <v>449</v>
      </c>
      <c r="B454" t="str">
        <f>"00479883"</f>
        <v>00479883</v>
      </c>
      <c r="C454" t="s">
        <v>6</v>
      </c>
    </row>
    <row r="455" spans="1:3" x14ac:dyDescent="0.25">
      <c r="A455">
        <v>450</v>
      </c>
      <c r="B455" t="str">
        <f>"00818906"</f>
        <v>00818906</v>
      </c>
      <c r="C455" t="s">
        <v>6</v>
      </c>
    </row>
    <row r="456" spans="1:3" x14ac:dyDescent="0.25">
      <c r="A456">
        <v>451</v>
      </c>
      <c r="B456" t="str">
        <f>"00403819"</f>
        <v>00403819</v>
      </c>
      <c r="C456" t="s">
        <v>6</v>
      </c>
    </row>
    <row r="457" spans="1:3" x14ac:dyDescent="0.25">
      <c r="A457">
        <v>452</v>
      </c>
      <c r="B457" t="str">
        <f>"00187095"</f>
        <v>00187095</v>
      </c>
      <c r="C457" t="s">
        <v>6</v>
      </c>
    </row>
    <row r="458" spans="1:3" x14ac:dyDescent="0.25">
      <c r="A458">
        <v>453</v>
      </c>
      <c r="B458" t="str">
        <f>"00668098"</f>
        <v>00668098</v>
      </c>
      <c r="C458" t="s">
        <v>6</v>
      </c>
    </row>
    <row r="459" spans="1:3" x14ac:dyDescent="0.25">
      <c r="A459">
        <v>454</v>
      </c>
      <c r="B459" t="str">
        <f>"00816949"</f>
        <v>00816949</v>
      </c>
      <c r="C459" t="s">
        <v>6</v>
      </c>
    </row>
    <row r="460" spans="1:3" x14ac:dyDescent="0.25">
      <c r="A460">
        <v>455</v>
      </c>
      <c r="B460" t="str">
        <f>"00237709"</f>
        <v>00237709</v>
      </c>
      <c r="C460" t="s">
        <v>6</v>
      </c>
    </row>
    <row r="461" spans="1:3" x14ac:dyDescent="0.25">
      <c r="A461">
        <v>456</v>
      </c>
      <c r="B461" t="str">
        <f>"00746615"</f>
        <v>00746615</v>
      </c>
      <c r="C461" t="s">
        <v>6</v>
      </c>
    </row>
    <row r="462" spans="1:3" x14ac:dyDescent="0.25">
      <c r="A462">
        <v>457</v>
      </c>
      <c r="B462" t="str">
        <f>"00817855"</f>
        <v>00817855</v>
      </c>
      <c r="C462" t="s">
        <v>6</v>
      </c>
    </row>
    <row r="463" spans="1:3" x14ac:dyDescent="0.25">
      <c r="A463">
        <v>458</v>
      </c>
      <c r="B463" t="str">
        <f>"00818139"</f>
        <v>00818139</v>
      </c>
      <c r="C463" t="s">
        <v>6</v>
      </c>
    </row>
    <row r="464" spans="1:3" x14ac:dyDescent="0.25">
      <c r="A464">
        <v>459</v>
      </c>
      <c r="B464" t="str">
        <f>"00440965"</f>
        <v>00440965</v>
      </c>
      <c r="C464" t="s">
        <v>6</v>
      </c>
    </row>
    <row r="465" spans="1:3" x14ac:dyDescent="0.25">
      <c r="A465">
        <v>460</v>
      </c>
      <c r="B465" t="str">
        <f>"00434134"</f>
        <v>00434134</v>
      </c>
      <c r="C465" t="s">
        <v>6</v>
      </c>
    </row>
    <row r="466" spans="1:3" x14ac:dyDescent="0.25">
      <c r="A466">
        <v>461</v>
      </c>
      <c r="B466" t="str">
        <f>"00818052"</f>
        <v>00818052</v>
      </c>
      <c r="C466" t="s">
        <v>6</v>
      </c>
    </row>
    <row r="467" spans="1:3" x14ac:dyDescent="0.25">
      <c r="A467">
        <v>462</v>
      </c>
      <c r="B467" t="str">
        <f>"00680008"</f>
        <v>00680008</v>
      </c>
      <c r="C467" t="s">
        <v>6</v>
      </c>
    </row>
    <row r="468" spans="1:3" x14ac:dyDescent="0.25">
      <c r="A468">
        <v>463</v>
      </c>
      <c r="B468" t="str">
        <f>"00445832"</f>
        <v>00445832</v>
      </c>
      <c r="C468" t="s">
        <v>6</v>
      </c>
    </row>
    <row r="469" spans="1:3" x14ac:dyDescent="0.25">
      <c r="A469">
        <v>464</v>
      </c>
      <c r="B469" t="str">
        <f>"00817832"</f>
        <v>00817832</v>
      </c>
      <c r="C469" t="s">
        <v>6</v>
      </c>
    </row>
    <row r="470" spans="1:3" x14ac:dyDescent="0.25">
      <c r="A470">
        <v>465</v>
      </c>
      <c r="B470" t="str">
        <f>"00816010"</f>
        <v>00816010</v>
      </c>
      <c r="C470" t="s">
        <v>6</v>
      </c>
    </row>
    <row r="471" spans="1:3" x14ac:dyDescent="0.25">
      <c r="A471">
        <v>466</v>
      </c>
      <c r="B471" t="str">
        <f>"00791872"</f>
        <v>00791872</v>
      </c>
      <c r="C471" t="s">
        <v>6</v>
      </c>
    </row>
    <row r="472" spans="1:3" x14ac:dyDescent="0.25">
      <c r="A472">
        <v>467</v>
      </c>
      <c r="B472" t="str">
        <f>"00811158"</f>
        <v>00811158</v>
      </c>
      <c r="C472" t="s">
        <v>6</v>
      </c>
    </row>
    <row r="473" spans="1:3" x14ac:dyDescent="0.25">
      <c r="A473">
        <v>468</v>
      </c>
      <c r="B473" t="str">
        <f>"00443543"</f>
        <v>00443543</v>
      </c>
      <c r="C473" t="s">
        <v>6</v>
      </c>
    </row>
    <row r="474" spans="1:3" x14ac:dyDescent="0.25">
      <c r="A474">
        <v>469</v>
      </c>
      <c r="B474" t="str">
        <f>"00795839"</f>
        <v>00795839</v>
      </c>
      <c r="C474" t="s">
        <v>6</v>
      </c>
    </row>
    <row r="475" spans="1:3" x14ac:dyDescent="0.25">
      <c r="A475">
        <v>470</v>
      </c>
      <c r="B475" t="str">
        <f>"00093083"</f>
        <v>00093083</v>
      </c>
      <c r="C475" t="s">
        <v>6</v>
      </c>
    </row>
    <row r="476" spans="1:3" x14ac:dyDescent="0.25">
      <c r="A476">
        <v>471</v>
      </c>
      <c r="B476" t="str">
        <f>"00817847"</f>
        <v>00817847</v>
      </c>
      <c r="C476" t="s">
        <v>6</v>
      </c>
    </row>
    <row r="477" spans="1:3" x14ac:dyDescent="0.25">
      <c r="A477">
        <v>472</v>
      </c>
      <c r="B477" t="str">
        <f>"00694014"</f>
        <v>00694014</v>
      </c>
      <c r="C477" t="s">
        <v>6</v>
      </c>
    </row>
    <row r="478" spans="1:3" x14ac:dyDescent="0.25">
      <c r="A478">
        <v>473</v>
      </c>
      <c r="B478" t="str">
        <f>"00817463"</f>
        <v>00817463</v>
      </c>
      <c r="C478" t="s">
        <v>6</v>
      </c>
    </row>
    <row r="479" spans="1:3" x14ac:dyDescent="0.25">
      <c r="A479">
        <v>474</v>
      </c>
      <c r="B479" t="str">
        <f>"00376528"</f>
        <v>00376528</v>
      </c>
      <c r="C479" t="s">
        <v>6</v>
      </c>
    </row>
    <row r="480" spans="1:3" x14ac:dyDescent="0.25">
      <c r="A480">
        <v>475</v>
      </c>
      <c r="B480" t="str">
        <f>"00199288"</f>
        <v>00199288</v>
      </c>
      <c r="C480" t="s">
        <v>6</v>
      </c>
    </row>
    <row r="481" spans="1:3" x14ac:dyDescent="0.25">
      <c r="A481">
        <v>476</v>
      </c>
      <c r="B481" t="str">
        <f>"00818119"</f>
        <v>00818119</v>
      </c>
      <c r="C481" t="s">
        <v>6</v>
      </c>
    </row>
    <row r="482" spans="1:3" x14ac:dyDescent="0.25">
      <c r="A482">
        <v>477</v>
      </c>
      <c r="B482" t="str">
        <f>"00773478"</f>
        <v>00773478</v>
      </c>
      <c r="C482" t="s">
        <v>6</v>
      </c>
    </row>
    <row r="483" spans="1:3" x14ac:dyDescent="0.25">
      <c r="A483">
        <v>478</v>
      </c>
      <c r="B483" t="str">
        <f>"00816403"</f>
        <v>00816403</v>
      </c>
      <c r="C483" t="s">
        <v>6</v>
      </c>
    </row>
    <row r="484" spans="1:3" x14ac:dyDescent="0.25">
      <c r="A484">
        <v>479</v>
      </c>
      <c r="B484" t="str">
        <f>"00787312"</f>
        <v>00787312</v>
      </c>
      <c r="C484" t="s">
        <v>6</v>
      </c>
    </row>
    <row r="485" spans="1:3" x14ac:dyDescent="0.25">
      <c r="A485">
        <v>480</v>
      </c>
      <c r="B485" t="str">
        <f>"00819185"</f>
        <v>00819185</v>
      </c>
      <c r="C485" t="s">
        <v>6</v>
      </c>
    </row>
    <row r="486" spans="1:3" x14ac:dyDescent="0.25">
      <c r="A486">
        <v>481</v>
      </c>
      <c r="B486" t="str">
        <f>"00815390"</f>
        <v>00815390</v>
      </c>
      <c r="C486" t="s">
        <v>6</v>
      </c>
    </row>
    <row r="487" spans="1:3" x14ac:dyDescent="0.25">
      <c r="A487">
        <v>482</v>
      </c>
      <c r="B487" t="str">
        <f>"00816571"</f>
        <v>00816571</v>
      </c>
      <c r="C487" t="s">
        <v>6</v>
      </c>
    </row>
    <row r="488" spans="1:3" x14ac:dyDescent="0.25">
      <c r="A488">
        <v>483</v>
      </c>
      <c r="B488" t="str">
        <f>"00448248"</f>
        <v>00448248</v>
      </c>
      <c r="C488" t="s">
        <v>6</v>
      </c>
    </row>
    <row r="489" spans="1:3" x14ac:dyDescent="0.25">
      <c r="A489">
        <v>484</v>
      </c>
      <c r="B489" t="str">
        <f>"00352500"</f>
        <v>00352500</v>
      </c>
      <c r="C489" t="s">
        <v>6</v>
      </c>
    </row>
    <row r="490" spans="1:3" x14ac:dyDescent="0.25">
      <c r="A490">
        <v>485</v>
      </c>
      <c r="B490" t="str">
        <f>"00807258"</f>
        <v>00807258</v>
      </c>
      <c r="C490" t="s">
        <v>6</v>
      </c>
    </row>
    <row r="491" spans="1:3" x14ac:dyDescent="0.25">
      <c r="A491">
        <v>486</v>
      </c>
      <c r="B491" t="str">
        <f>"00817413"</f>
        <v>00817413</v>
      </c>
      <c r="C491" t="s">
        <v>6</v>
      </c>
    </row>
    <row r="492" spans="1:3" x14ac:dyDescent="0.25">
      <c r="A492">
        <v>487</v>
      </c>
      <c r="B492" t="str">
        <f>"00719445"</f>
        <v>00719445</v>
      </c>
      <c r="C492" t="s">
        <v>6</v>
      </c>
    </row>
    <row r="493" spans="1:3" x14ac:dyDescent="0.25">
      <c r="A493">
        <v>488</v>
      </c>
      <c r="B493" t="str">
        <f>"00817782"</f>
        <v>00817782</v>
      </c>
      <c r="C493" t="s">
        <v>6</v>
      </c>
    </row>
    <row r="494" spans="1:3" x14ac:dyDescent="0.25">
      <c r="A494">
        <v>489</v>
      </c>
      <c r="B494" t="str">
        <f>"00819027"</f>
        <v>00819027</v>
      </c>
      <c r="C494" t="s">
        <v>6</v>
      </c>
    </row>
    <row r="495" spans="1:3" x14ac:dyDescent="0.25">
      <c r="A495">
        <v>490</v>
      </c>
      <c r="B495" t="str">
        <f>"00816627"</f>
        <v>00816627</v>
      </c>
      <c r="C495" t="s">
        <v>6</v>
      </c>
    </row>
    <row r="496" spans="1:3" x14ac:dyDescent="0.25">
      <c r="A496">
        <v>491</v>
      </c>
      <c r="B496" t="str">
        <f>"00266876"</f>
        <v>00266876</v>
      </c>
      <c r="C496" t="s">
        <v>6</v>
      </c>
    </row>
    <row r="497" spans="1:3" x14ac:dyDescent="0.25">
      <c r="A497">
        <v>492</v>
      </c>
      <c r="B497" t="str">
        <f>"00816387"</f>
        <v>00816387</v>
      </c>
      <c r="C497" t="s">
        <v>6</v>
      </c>
    </row>
    <row r="498" spans="1:3" x14ac:dyDescent="0.25">
      <c r="A498">
        <v>493</v>
      </c>
      <c r="B498" t="str">
        <f>"00657356"</f>
        <v>00657356</v>
      </c>
      <c r="C498" t="s">
        <v>6</v>
      </c>
    </row>
    <row r="499" spans="1:3" x14ac:dyDescent="0.25">
      <c r="A499">
        <v>494</v>
      </c>
      <c r="B499" t="str">
        <f>"00817346"</f>
        <v>00817346</v>
      </c>
      <c r="C499" t="s">
        <v>6</v>
      </c>
    </row>
    <row r="500" spans="1:3" x14ac:dyDescent="0.25">
      <c r="A500">
        <v>495</v>
      </c>
      <c r="B500" t="str">
        <f>"00818269"</f>
        <v>00818269</v>
      </c>
      <c r="C500" t="s">
        <v>6</v>
      </c>
    </row>
    <row r="501" spans="1:3" x14ac:dyDescent="0.25">
      <c r="A501">
        <v>496</v>
      </c>
      <c r="B501" t="str">
        <f>"00816841"</f>
        <v>00816841</v>
      </c>
      <c r="C501" t="s">
        <v>6</v>
      </c>
    </row>
    <row r="502" spans="1:3" x14ac:dyDescent="0.25">
      <c r="A502">
        <v>497</v>
      </c>
      <c r="B502" t="str">
        <f>"00489741"</f>
        <v>00489741</v>
      </c>
      <c r="C502" t="s">
        <v>6</v>
      </c>
    </row>
    <row r="503" spans="1:3" x14ac:dyDescent="0.25">
      <c r="A503">
        <v>498</v>
      </c>
      <c r="B503" t="str">
        <f>"00806185"</f>
        <v>00806185</v>
      </c>
      <c r="C503" t="s">
        <v>6</v>
      </c>
    </row>
    <row r="504" spans="1:3" x14ac:dyDescent="0.25">
      <c r="A504">
        <v>499</v>
      </c>
      <c r="B504" t="str">
        <f>"00817421"</f>
        <v>00817421</v>
      </c>
      <c r="C504" t="s">
        <v>6</v>
      </c>
    </row>
    <row r="505" spans="1:3" x14ac:dyDescent="0.25">
      <c r="A505">
        <v>500</v>
      </c>
      <c r="B505" t="str">
        <f>"00817038"</f>
        <v>00817038</v>
      </c>
      <c r="C505" t="s">
        <v>6</v>
      </c>
    </row>
    <row r="506" spans="1:3" x14ac:dyDescent="0.25">
      <c r="A506">
        <v>501</v>
      </c>
      <c r="B506" t="str">
        <f>"201502002519"</f>
        <v>201502002519</v>
      </c>
      <c r="C506" t="s">
        <v>6</v>
      </c>
    </row>
    <row r="507" spans="1:3" x14ac:dyDescent="0.25">
      <c r="A507">
        <v>502</v>
      </c>
      <c r="B507" t="str">
        <f>"00818362"</f>
        <v>00818362</v>
      </c>
      <c r="C507" t="s">
        <v>6</v>
      </c>
    </row>
    <row r="508" spans="1:3" x14ac:dyDescent="0.25">
      <c r="A508">
        <v>503</v>
      </c>
      <c r="B508" t="str">
        <f>"00816279"</f>
        <v>00816279</v>
      </c>
      <c r="C508" t="s">
        <v>6</v>
      </c>
    </row>
    <row r="509" spans="1:3" x14ac:dyDescent="0.25">
      <c r="A509">
        <v>504</v>
      </c>
      <c r="B509" t="str">
        <f>"00818051"</f>
        <v>00818051</v>
      </c>
      <c r="C509" t="s">
        <v>6</v>
      </c>
    </row>
    <row r="510" spans="1:3" x14ac:dyDescent="0.25">
      <c r="A510">
        <v>505</v>
      </c>
      <c r="B510" t="str">
        <f>"00818083"</f>
        <v>00818083</v>
      </c>
      <c r="C510" t="s">
        <v>6</v>
      </c>
    </row>
    <row r="511" spans="1:3" x14ac:dyDescent="0.25">
      <c r="A511">
        <v>506</v>
      </c>
      <c r="B511" t="str">
        <f>"00797471"</f>
        <v>00797471</v>
      </c>
      <c r="C511" t="s">
        <v>6</v>
      </c>
    </row>
    <row r="512" spans="1:3" x14ac:dyDescent="0.25">
      <c r="A512">
        <v>507</v>
      </c>
      <c r="B512" t="str">
        <f>"00811438"</f>
        <v>00811438</v>
      </c>
      <c r="C512" t="s">
        <v>6</v>
      </c>
    </row>
    <row r="513" spans="1:3" x14ac:dyDescent="0.25">
      <c r="A513">
        <v>508</v>
      </c>
      <c r="B513" t="str">
        <f>"00440678"</f>
        <v>00440678</v>
      </c>
      <c r="C513" t="s">
        <v>6</v>
      </c>
    </row>
    <row r="514" spans="1:3" x14ac:dyDescent="0.25">
      <c r="A514">
        <v>509</v>
      </c>
      <c r="B514" t="str">
        <f>"00447735"</f>
        <v>00447735</v>
      </c>
      <c r="C514" t="s">
        <v>6</v>
      </c>
    </row>
    <row r="515" spans="1:3" x14ac:dyDescent="0.25">
      <c r="A515">
        <v>510</v>
      </c>
      <c r="B515" t="str">
        <f>"00447795"</f>
        <v>00447795</v>
      </c>
      <c r="C515" t="s">
        <v>6</v>
      </c>
    </row>
    <row r="516" spans="1:3" x14ac:dyDescent="0.25">
      <c r="A516">
        <v>511</v>
      </c>
      <c r="B516" t="str">
        <f>"00650378"</f>
        <v>00650378</v>
      </c>
      <c r="C516" t="s">
        <v>6</v>
      </c>
    </row>
    <row r="517" spans="1:3" x14ac:dyDescent="0.25">
      <c r="A517">
        <v>512</v>
      </c>
      <c r="B517" t="str">
        <f>"00657863"</f>
        <v>00657863</v>
      </c>
      <c r="C517" t="s">
        <v>6</v>
      </c>
    </row>
    <row r="518" spans="1:3" x14ac:dyDescent="0.25">
      <c r="A518">
        <v>513</v>
      </c>
      <c r="B518" t="str">
        <f>"00819299"</f>
        <v>00819299</v>
      </c>
      <c r="C518" t="s">
        <v>6</v>
      </c>
    </row>
    <row r="519" spans="1:3" x14ac:dyDescent="0.25">
      <c r="A519">
        <v>514</v>
      </c>
      <c r="B519" t="str">
        <f>"00318586"</f>
        <v>00318586</v>
      </c>
      <c r="C519" t="s">
        <v>6</v>
      </c>
    </row>
    <row r="520" spans="1:3" x14ac:dyDescent="0.25">
      <c r="A520">
        <v>515</v>
      </c>
      <c r="B520" t="str">
        <f>"00447854"</f>
        <v>00447854</v>
      </c>
      <c r="C520" t="s">
        <v>6</v>
      </c>
    </row>
    <row r="521" spans="1:3" x14ac:dyDescent="0.25">
      <c r="A521">
        <v>516</v>
      </c>
      <c r="B521" t="str">
        <f>"00628105"</f>
        <v>00628105</v>
      </c>
      <c r="C521" t="s">
        <v>6</v>
      </c>
    </row>
    <row r="522" spans="1:3" x14ac:dyDescent="0.25">
      <c r="A522">
        <v>517</v>
      </c>
      <c r="B522" t="str">
        <f>"00450896"</f>
        <v>00450896</v>
      </c>
      <c r="C522" t="s">
        <v>6</v>
      </c>
    </row>
    <row r="523" spans="1:3" x14ac:dyDescent="0.25">
      <c r="A523">
        <v>518</v>
      </c>
      <c r="B523" t="str">
        <f>"00582386"</f>
        <v>00582386</v>
      </c>
      <c r="C523" t="s">
        <v>6</v>
      </c>
    </row>
    <row r="524" spans="1:3" x14ac:dyDescent="0.25">
      <c r="A524">
        <v>519</v>
      </c>
      <c r="B524" t="str">
        <f>"00818836"</f>
        <v>00818836</v>
      </c>
      <c r="C524" t="s">
        <v>6</v>
      </c>
    </row>
    <row r="525" spans="1:3" x14ac:dyDescent="0.25">
      <c r="A525">
        <v>520</v>
      </c>
      <c r="B525" t="str">
        <f>"00224762"</f>
        <v>00224762</v>
      </c>
      <c r="C525" t="s">
        <v>6</v>
      </c>
    </row>
    <row r="526" spans="1:3" x14ac:dyDescent="0.25">
      <c r="A526">
        <v>521</v>
      </c>
      <c r="B526" t="str">
        <f>"00817846"</f>
        <v>00817846</v>
      </c>
      <c r="C526" t="s">
        <v>6</v>
      </c>
    </row>
    <row r="527" spans="1:3" x14ac:dyDescent="0.25">
      <c r="A527">
        <v>522</v>
      </c>
      <c r="B527" t="str">
        <f>"00816757"</f>
        <v>00816757</v>
      </c>
      <c r="C527" t="s">
        <v>6</v>
      </c>
    </row>
    <row r="528" spans="1:3" x14ac:dyDescent="0.25">
      <c r="A528">
        <v>523</v>
      </c>
      <c r="B528" t="str">
        <f>"00809536"</f>
        <v>00809536</v>
      </c>
      <c r="C528" t="s">
        <v>6</v>
      </c>
    </row>
    <row r="529" spans="1:3" x14ac:dyDescent="0.25">
      <c r="A529">
        <v>524</v>
      </c>
      <c r="B529" t="str">
        <f>"00818614"</f>
        <v>00818614</v>
      </c>
      <c r="C529" t="s">
        <v>6</v>
      </c>
    </row>
    <row r="530" spans="1:3" x14ac:dyDescent="0.25">
      <c r="A530">
        <v>525</v>
      </c>
      <c r="B530" t="str">
        <f>"00739879"</f>
        <v>00739879</v>
      </c>
      <c r="C530" t="s">
        <v>6</v>
      </c>
    </row>
    <row r="531" spans="1:3" x14ac:dyDescent="0.25">
      <c r="A531">
        <v>526</v>
      </c>
      <c r="B531" t="str">
        <f>"00656877"</f>
        <v>00656877</v>
      </c>
      <c r="C531" t="s">
        <v>6</v>
      </c>
    </row>
    <row r="532" spans="1:3" x14ac:dyDescent="0.25">
      <c r="A532">
        <v>527</v>
      </c>
      <c r="B532" t="str">
        <f>"00817551"</f>
        <v>00817551</v>
      </c>
      <c r="C532" t="s">
        <v>6</v>
      </c>
    </row>
    <row r="533" spans="1:3" x14ac:dyDescent="0.25">
      <c r="A533">
        <v>528</v>
      </c>
      <c r="B533" t="str">
        <f>"00548472"</f>
        <v>00548472</v>
      </c>
      <c r="C533" t="s">
        <v>6</v>
      </c>
    </row>
    <row r="534" spans="1:3" x14ac:dyDescent="0.25">
      <c r="A534">
        <v>529</v>
      </c>
      <c r="B534" t="str">
        <f>"00151903"</f>
        <v>00151903</v>
      </c>
      <c r="C534" t="s">
        <v>6</v>
      </c>
    </row>
    <row r="535" spans="1:3" x14ac:dyDescent="0.25">
      <c r="A535">
        <v>530</v>
      </c>
      <c r="B535" t="str">
        <f>"00637407"</f>
        <v>00637407</v>
      </c>
      <c r="C535" t="s">
        <v>6</v>
      </c>
    </row>
    <row r="536" spans="1:3" x14ac:dyDescent="0.25">
      <c r="A536">
        <v>531</v>
      </c>
      <c r="B536" t="str">
        <f>"00818514"</f>
        <v>00818514</v>
      </c>
      <c r="C536" t="s">
        <v>6</v>
      </c>
    </row>
    <row r="537" spans="1:3" x14ac:dyDescent="0.25">
      <c r="A537">
        <v>532</v>
      </c>
      <c r="B537" t="str">
        <f>"00444923"</f>
        <v>00444923</v>
      </c>
      <c r="C537" t="s">
        <v>6</v>
      </c>
    </row>
    <row r="538" spans="1:3" x14ac:dyDescent="0.25">
      <c r="A538">
        <v>533</v>
      </c>
      <c r="B538" t="str">
        <f>"00818263"</f>
        <v>00818263</v>
      </c>
      <c r="C538" t="s">
        <v>6</v>
      </c>
    </row>
    <row r="539" spans="1:3" x14ac:dyDescent="0.25">
      <c r="A539">
        <v>534</v>
      </c>
      <c r="B539" t="str">
        <f>"00259116"</f>
        <v>00259116</v>
      </c>
      <c r="C539" t="s">
        <v>6</v>
      </c>
    </row>
    <row r="540" spans="1:3" x14ac:dyDescent="0.25">
      <c r="A540">
        <v>535</v>
      </c>
      <c r="B540" t="str">
        <f>"00146564"</f>
        <v>00146564</v>
      </c>
      <c r="C540" t="s">
        <v>6</v>
      </c>
    </row>
    <row r="541" spans="1:3" x14ac:dyDescent="0.25">
      <c r="A541">
        <v>536</v>
      </c>
      <c r="B541" t="str">
        <f>"00816791"</f>
        <v>00816791</v>
      </c>
      <c r="C541" t="s">
        <v>6</v>
      </c>
    </row>
    <row r="542" spans="1:3" x14ac:dyDescent="0.25">
      <c r="A542">
        <v>537</v>
      </c>
      <c r="B542" t="str">
        <f>"201412006254"</f>
        <v>201412006254</v>
      </c>
      <c r="C542" t="s">
        <v>6</v>
      </c>
    </row>
    <row r="543" spans="1:3" x14ac:dyDescent="0.25">
      <c r="A543">
        <v>538</v>
      </c>
      <c r="B543" t="str">
        <f>"00818548"</f>
        <v>00818548</v>
      </c>
      <c r="C543" t="s">
        <v>6</v>
      </c>
    </row>
    <row r="544" spans="1:3" x14ac:dyDescent="0.25">
      <c r="A544">
        <v>539</v>
      </c>
      <c r="B544" t="str">
        <f>"00185688"</f>
        <v>00185688</v>
      </c>
      <c r="C544" t="s">
        <v>6</v>
      </c>
    </row>
    <row r="545" spans="1:3" x14ac:dyDescent="0.25">
      <c r="A545">
        <v>540</v>
      </c>
      <c r="B545" t="str">
        <f>"00443327"</f>
        <v>00443327</v>
      </c>
      <c r="C545" t="s">
        <v>6</v>
      </c>
    </row>
    <row r="546" spans="1:3" x14ac:dyDescent="0.25">
      <c r="A546">
        <v>541</v>
      </c>
      <c r="B546" t="str">
        <f>"00786988"</f>
        <v>00786988</v>
      </c>
      <c r="C546" t="s">
        <v>6</v>
      </c>
    </row>
    <row r="547" spans="1:3" x14ac:dyDescent="0.25">
      <c r="A547">
        <v>542</v>
      </c>
      <c r="B547" t="str">
        <f>"00448132"</f>
        <v>00448132</v>
      </c>
      <c r="C547" t="s">
        <v>6</v>
      </c>
    </row>
    <row r="548" spans="1:3" x14ac:dyDescent="0.25">
      <c r="A548">
        <v>543</v>
      </c>
      <c r="B548" t="str">
        <f>"00817221"</f>
        <v>00817221</v>
      </c>
      <c r="C548" t="s">
        <v>6</v>
      </c>
    </row>
    <row r="549" spans="1:3" x14ac:dyDescent="0.25">
      <c r="A549">
        <v>544</v>
      </c>
      <c r="B549" t="str">
        <f>"00445203"</f>
        <v>00445203</v>
      </c>
      <c r="C549" t="s">
        <v>6</v>
      </c>
    </row>
    <row r="550" spans="1:3" x14ac:dyDescent="0.25">
      <c r="A550">
        <v>545</v>
      </c>
      <c r="B550" t="str">
        <f>"00818304"</f>
        <v>00818304</v>
      </c>
      <c r="C550" t="s">
        <v>6</v>
      </c>
    </row>
    <row r="551" spans="1:3" x14ac:dyDescent="0.25">
      <c r="A551">
        <v>546</v>
      </c>
      <c r="B551" t="str">
        <f>"00818252"</f>
        <v>00818252</v>
      </c>
      <c r="C551" t="s">
        <v>6</v>
      </c>
    </row>
    <row r="552" spans="1:3" x14ac:dyDescent="0.25">
      <c r="A552">
        <v>547</v>
      </c>
      <c r="B552" t="str">
        <f>"00818693"</f>
        <v>00818693</v>
      </c>
      <c r="C552" t="s">
        <v>6</v>
      </c>
    </row>
    <row r="553" spans="1:3" x14ac:dyDescent="0.25">
      <c r="A553">
        <v>548</v>
      </c>
      <c r="B553" t="str">
        <f>"00818831"</f>
        <v>00818831</v>
      </c>
      <c r="C553" t="s">
        <v>6</v>
      </c>
    </row>
    <row r="554" spans="1:3" x14ac:dyDescent="0.25">
      <c r="A554">
        <v>549</v>
      </c>
      <c r="B554" t="str">
        <f>"201410000449"</f>
        <v>201410000449</v>
      </c>
      <c r="C554" t="s">
        <v>6</v>
      </c>
    </row>
    <row r="555" spans="1:3" x14ac:dyDescent="0.25">
      <c r="A555">
        <v>550</v>
      </c>
      <c r="B555" t="str">
        <f>"00817878"</f>
        <v>00817878</v>
      </c>
      <c r="C555" t="s">
        <v>6</v>
      </c>
    </row>
    <row r="556" spans="1:3" x14ac:dyDescent="0.25">
      <c r="A556">
        <v>551</v>
      </c>
      <c r="B556" t="str">
        <f>"00733356"</f>
        <v>00733356</v>
      </c>
      <c r="C556" t="s">
        <v>6</v>
      </c>
    </row>
    <row r="557" spans="1:3" x14ac:dyDescent="0.25">
      <c r="A557">
        <v>552</v>
      </c>
      <c r="B557" t="str">
        <f>"00263857"</f>
        <v>00263857</v>
      </c>
      <c r="C557" t="s">
        <v>6</v>
      </c>
    </row>
    <row r="558" spans="1:3" x14ac:dyDescent="0.25">
      <c r="A558">
        <v>553</v>
      </c>
      <c r="B558" t="str">
        <f>"00817844"</f>
        <v>00817844</v>
      </c>
      <c r="C558" t="s">
        <v>6</v>
      </c>
    </row>
    <row r="559" spans="1:3" x14ac:dyDescent="0.25">
      <c r="A559">
        <v>554</v>
      </c>
      <c r="B559" t="str">
        <f>"00016367"</f>
        <v>00016367</v>
      </c>
      <c r="C559" t="s">
        <v>6</v>
      </c>
    </row>
    <row r="560" spans="1:3" x14ac:dyDescent="0.25">
      <c r="A560">
        <v>555</v>
      </c>
      <c r="B560" t="str">
        <f>"00816291"</f>
        <v>00816291</v>
      </c>
      <c r="C560" t="s">
        <v>6</v>
      </c>
    </row>
    <row r="561" spans="1:3" x14ac:dyDescent="0.25">
      <c r="A561">
        <v>556</v>
      </c>
      <c r="B561" t="str">
        <f>"00441739"</f>
        <v>00441739</v>
      </c>
      <c r="C561" t="s">
        <v>6</v>
      </c>
    </row>
    <row r="562" spans="1:3" x14ac:dyDescent="0.25">
      <c r="A562">
        <v>557</v>
      </c>
      <c r="B562" t="str">
        <f>"00818337"</f>
        <v>00818337</v>
      </c>
      <c r="C562" t="s">
        <v>6</v>
      </c>
    </row>
    <row r="563" spans="1:3" x14ac:dyDescent="0.25">
      <c r="A563">
        <v>558</v>
      </c>
      <c r="B563" t="str">
        <f>"00796827"</f>
        <v>00796827</v>
      </c>
      <c r="C563" t="s">
        <v>6</v>
      </c>
    </row>
    <row r="564" spans="1:3" x14ac:dyDescent="0.25">
      <c r="A564">
        <v>559</v>
      </c>
      <c r="B564" t="str">
        <f>"00818683"</f>
        <v>00818683</v>
      </c>
      <c r="C564" t="s">
        <v>6</v>
      </c>
    </row>
    <row r="565" spans="1:3" x14ac:dyDescent="0.25">
      <c r="A565">
        <v>560</v>
      </c>
      <c r="B565" t="str">
        <f>"00815943"</f>
        <v>00815943</v>
      </c>
      <c r="C565" t="s">
        <v>6</v>
      </c>
    </row>
    <row r="566" spans="1:3" x14ac:dyDescent="0.25">
      <c r="A566">
        <v>561</v>
      </c>
      <c r="B566" t="str">
        <f>"00818646"</f>
        <v>00818646</v>
      </c>
      <c r="C566" t="s">
        <v>6</v>
      </c>
    </row>
    <row r="567" spans="1:3" x14ac:dyDescent="0.25">
      <c r="A567">
        <v>562</v>
      </c>
      <c r="B567" t="str">
        <f>"00815395"</f>
        <v>00815395</v>
      </c>
      <c r="C567" t="s">
        <v>6</v>
      </c>
    </row>
    <row r="568" spans="1:3" x14ac:dyDescent="0.25">
      <c r="A568">
        <v>563</v>
      </c>
      <c r="B568" t="str">
        <f>"00312328"</f>
        <v>00312328</v>
      </c>
      <c r="C568" t="s">
        <v>6</v>
      </c>
    </row>
    <row r="569" spans="1:3" x14ac:dyDescent="0.25">
      <c r="A569">
        <v>564</v>
      </c>
      <c r="B569" t="str">
        <f>"00817396"</f>
        <v>00817396</v>
      </c>
      <c r="C569" t="s">
        <v>6</v>
      </c>
    </row>
    <row r="570" spans="1:3" x14ac:dyDescent="0.25">
      <c r="A570">
        <v>565</v>
      </c>
      <c r="B570" t="str">
        <f>"00709316"</f>
        <v>00709316</v>
      </c>
      <c r="C570" t="s">
        <v>6</v>
      </c>
    </row>
    <row r="571" spans="1:3" x14ac:dyDescent="0.25">
      <c r="A571">
        <v>566</v>
      </c>
      <c r="B571" t="str">
        <f>"00448496"</f>
        <v>00448496</v>
      </c>
      <c r="C571" t="s">
        <v>6</v>
      </c>
    </row>
    <row r="572" spans="1:3" x14ac:dyDescent="0.25">
      <c r="A572">
        <v>567</v>
      </c>
      <c r="B572" t="str">
        <f>"00817380"</f>
        <v>00817380</v>
      </c>
      <c r="C572" t="s">
        <v>6</v>
      </c>
    </row>
    <row r="573" spans="1:3" x14ac:dyDescent="0.25">
      <c r="A573">
        <v>568</v>
      </c>
      <c r="B573" t="str">
        <f>"00447281"</f>
        <v>00447281</v>
      </c>
      <c r="C573" t="s">
        <v>6</v>
      </c>
    </row>
    <row r="574" spans="1:3" x14ac:dyDescent="0.25">
      <c r="A574">
        <v>569</v>
      </c>
      <c r="B574" t="str">
        <f>"00153930"</f>
        <v>00153930</v>
      </c>
      <c r="C574" t="s">
        <v>6</v>
      </c>
    </row>
    <row r="575" spans="1:3" x14ac:dyDescent="0.25">
      <c r="A575">
        <v>570</v>
      </c>
      <c r="B575" t="str">
        <f>"00815828"</f>
        <v>00815828</v>
      </c>
      <c r="C575" t="s">
        <v>6</v>
      </c>
    </row>
    <row r="576" spans="1:3" x14ac:dyDescent="0.25">
      <c r="A576">
        <v>571</v>
      </c>
      <c r="B576" t="str">
        <f>"00818160"</f>
        <v>00818160</v>
      </c>
      <c r="C576" t="s">
        <v>6</v>
      </c>
    </row>
    <row r="577" spans="1:3" x14ac:dyDescent="0.25">
      <c r="A577">
        <v>572</v>
      </c>
      <c r="B577" t="str">
        <f>"00818452"</f>
        <v>00818452</v>
      </c>
      <c r="C577" t="s">
        <v>6</v>
      </c>
    </row>
    <row r="578" spans="1:3" x14ac:dyDescent="0.25">
      <c r="A578">
        <v>573</v>
      </c>
      <c r="B578" t="str">
        <f>"00652925"</f>
        <v>00652925</v>
      </c>
      <c r="C578" t="s">
        <v>6</v>
      </c>
    </row>
    <row r="579" spans="1:3" x14ac:dyDescent="0.25">
      <c r="A579">
        <v>574</v>
      </c>
      <c r="B579" t="str">
        <f>"00031657"</f>
        <v>00031657</v>
      </c>
      <c r="C579" t="s">
        <v>6</v>
      </c>
    </row>
    <row r="580" spans="1:3" x14ac:dyDescent="0.25">
      <c r="A580">
        <v>575</v>
      </c>
      <c r="B580" t="str">
        <f>"00769453"</f>
        <v>00769453</v>
      </c>
      <c r="C580" t="s">
        <v>6</v>
      </c>
    </row>
    <row r="581" spans="1:3" x14ac:dyDescent="0.25">
      <c r="A581">
        <v>576</v>
      </c>
      <c r="B581" t="str">
        <f>"00818199"</f>
        <v>00818199</v>
      </c>
      <c r="C581" t="s">
        <v>6</v>
      </c>
    </row>
    <row r="582" spans="1:3" x14ac:dyDescent="0.25">
      <c r="A582">
        <v>577</v>
      </c>
      <c r="B582" t="str">
        <f>"00816322"</f>
        <v>00816322</v>
      </c>
      <c r="C582" t="s">
        <v>6</v>
      </c>
    </row>
    <row r="583" spans="1:3" x14ac:dyDescent="0.25">
      <c r="A583">
        <v>578</v>
      </c>
      <c r="B583" t="str">
        <f>"00767285"</f>
        <v>00767285</v>
      </c>
      <c r="C583" t="s">
        <v>6</v>
      </c>
    </row>
    <row r="584" spans="1:3" x14ac:dyDescent="0.25">
      <c r="A584">
        <v>579</v>
      </c>
      <c r="B584" t="str">
        <f>"00723838"</f>
        <v>00723838</v>
      </c>
      <c r="C584" t="s">
        <v>6</v>
      </c>
    </row>
    <row r="585" spans="1:3" x14ac:dyDescent="0.25">
      <c r="A585">
        <v>580</v>
      </c>
      <c r="B585" t="str">
        <f>"00816215"</f>
        <v>00816215</v>
      </c>
      <c r="C585" t="s">
        <v>6</v>
      </c>
    </row>
    <row r="586" spans="1:3" x14ac:dyDescent="0.25">
      <c r="A586">
        <v>581</v>
      </c>
      <c r="B586" t="str">
        <f>"00240292"</f>
        <v>00240292</v>
      </c>
      <c r="C586" t="s">
        <v>6</v>
      </c>
    </row>
    <row r="587" spans="1:3" x14ac:dyDescent="0.25">
      <c r="A587">
        <v>582</v>
      </c>
      <c r="B587" t="str">
        <f>"00443516"</f>
        <v>00443516</v>
      </c>
      <c r="C587" t="s">
        <v>6</v>
      </c>
    </row>
    <row r="588" spans="1:3" x14ac:dyDescent="0.25">
      <c r="A588">
        <v>583</v>
      </c>
      <c r="B588" t="str">
        <f>"00818484"</f>
        <v>00818484</v>
      </c>
      <c r="C588" t="s">
        <v>6</v>
      </c>
    </row>
    <row r="589" spans="1:3" x14ac:dyDescent="0.25">
      <c r="A589">
        <v>584</v>
      </c>
      <c r="B589" t="str">
        <f>"00817689"</f>
        <v>00817689</v>
      </c>
      <c r="C589" t="s">
        <v>6</v>
      </c>
    </row>
    <row r="590" spans="1:3" x14ac:dyDescent="0.25">
      <c r="A590">
        <v>585</v>
      </c>
      <c r="B590" t="str">
        <f>"00445886"</f>
        <v>00445886</v>
      </c>
      <c r="C590" t="s">
        <v>6</v>
      </c>
    </row>
    <row r="591" spans="1:3" x14ac:dyDescent="0.25">
      <c r="A591">
        <v>586</v>
      </c>
      <c r="B591" t="str">
        <f>"00801426"</f>
        <v>00801426</v>
      </c>
      <c r="C591" t="s">
        <v>6</v>
      </c>
    </row>
    <row r="592" spans="1:3" x14ac:dyDescent="0.25">
      <c r="A592">
        <v>587</v>
      </c>
      <c r="B592" t="str">
        <f>"00749966"</f>
        <v>00749966</v>
      </c>
      <c r="C592" t="s">
        <v>6</v>
      </c>
    </row>
    <row r="593" spans="1:3" x14ac:dyDescent="0.25">
      <c r="A593">
        <v>588</v>
      </c>
      <c r="B593" t="str">
        <f>"00816626"</f>
        <v>00816626</v>
      </c>
      <c r="C593" t="s">
        <v>6</v>
      </c>
    </row>
    <row r="594" spans="1:3" x14ac:dyDescent="0.25">
      <c r="A594">
        <v>589</v>
      </c>
      <c r="B594" t="str">
        <f>"00772900"</f>
        <v>00772900</v>
      </c>
      <c r="C594" t="s">
        <v>6</v>
      </c>
    </row>
    <row r="595" spans="1:3" x14ac:dyDescent="0.25">
      <c r="A595">
        <v>590</v>
      </c>
      <c r="B595" t="str">
        <f>"00817560"</f>
        <v>00817560</v>
      </c>
      <c r="C595" t="s">
        <v>6</v>
      </c>
    </row>
    <row r="596" spans="1:3" x14ac:dyDescent="0.25">
      <c r="A596">
        <v>591</v>
      </c>
      <c r="B596" t="str">
        <f>"00448905"</f>
        <v>00448905</v>
      </c>
      <c r="C596" t="s">
        <v>6</v>
      </c>
    </row>
    <row r="597" spans="1:3" x14ac:dyDescent="0.25">
      <c r="A597">
        <v>592</v>
      </c>
      <c r="B597" t="str">
        <f>"00813118"</f>
        <v>00813118</v>
      </c>
      <c r="C597" t="s">
        <v>6</v>
      </c>
    </row>
    <row r="598" spans="1:3" x14ac:dyDescent="0.25">
      <c r="A598">
        <v>593</v>
      </c>
      <c r="B598" t="str">
        <f>"00728092"</f>
        <v>00728092</v>
      </c>
      <c r="C598" t="s">
        <v>6</v>
      </c>
    </row>
    <row r="599" spans="1:3" x14ac:dyDescent="0.25">
      <c r="A599">
        <v>594</v>
      </c>
      <c r="B599" t="str">
        <f>"00818310"</f>
        <v>00818310</v>
      </c>
      <c r="C599" t="s">
        <v>6</v>
      </c>
    </row>
    <row r="600" spans="1:3" x14ac:dyDescent="0.25">
      <c r="A600">
        <v>595</v>
      </c>
      <c r="B600" t="str">
        <f>"00543294"</f>
        <v>00543294</v>
      </c>
      <c r="C600" t="s">
        <v>6</v>
      </c>
    </row>
    <row r="601" spans="1:3" x14ac:dyDescent="0.25">
      <c r="A601">
        <v>596</v>
      </c>
      <c r="B601" t="str">
        <f>"00448080"</f>
        <v>00448080</v>
      </c>
      <c r="C601" t="s">
        <v>6</v>
      </c>
    </row>
    <row r="602" spans="1:3" x14ac:dyDescent="0.25">
      <c r="A602">
        <v>597</v>
      </c>
      <c r="B602" t="str">
        <f>"00816707"</f>
        <v>00816707</v>
      </c>
      <c r="C602" t="s">
        <v>6</v>
      </c>
    </row>
    <row r="603" spans="1:3" x14ac:dyDescent="0.25">
      <c r="A603">
        <v>598</v>
      </c>
      <c r="B603" t="str">
        <f>"00815681"</f>
        <v>00815681</v>
      </c>
      <c r="C603" t="s">
        <v>6</v>
      </c>
    </row>
    <row r="604" spans="1:3" x14ac:dyDescent="0.25">
      <c r="A604">
        <v>599</v>
      </c>
      <c r="B604" t="str">
        <f>"00545397"</f>
        <v>00545397</v>
      </c>
      <c r="C604" t="s">
        <v>6</v>
      </c>
    </row>
    <row r="605" spans="1:3" x14ac:dyDescent="0.25">
      <c r="A605">
        <v>600</v>
      </c>
      <c r="B605" t="str">
        <f>"00518381"</f>
        <v>00518381</v>
      </c>
      <c r="C605" t="s">
        <v>6</v>
      </c>
    </row>
    <row r="606" spans="1:3" x14ac:dyDescent="0.25">
      <c r="A606">
        <v>601</v>
      </c>
      <c r="B606" t="str">
        <f>"00818498"</f>
        <v>00818498</v>
      </c>
      <c r="C606" t="s">
        <v>6</v>
      </c>
    </row>
    <row r="607" spans="1:3" x14ac:dyDescent="0.25">
      <c r="A607">
        <v>602</v>
      </c>
      <c r="B607" t="str">
        <f>"00817452"</f>
        <v>00817452</v>
      </c>
      <c r="C607" t="s">
        <v>6</v>
      </c>
    </row>
    <row r="608" spans="1:3" x14ac:dyDescent="0.25">
      <c r="A608">
        <v>603</v>
      </c>
      <c r="B608" t="str">
        <f>"00815971"</f>
        <v>00815971</v>
      </c>
      <c r="C608" t="s">
        <v>6</v>
      </c>
    </row>
    <row r="609" spans="1:3" x14ac:dyDescent="0.25">
      <c r="A609">
        <v>604</v>
      </c>
      <c r="B609" t="str">
        <f>"00499405"</f>
        <v>00499405</v>
      </c>
      <c r="C609" t="s">
        <v>6</v>
      </c>
    </row>
    <row r="610" spans="1:3" x14ac:dyDescent="0.25">
      <c r="A610">
        <v>605</v>
      </c>
      <c r="B610" t="str">
        <f>"00717519"</f>
        <v>00717519</v>
      </c>
      <c r="C610" t="s">
        <v>6</v>
      </c>
    </row>
    <row r="611" spans="1:3" x14ac:dyDescent="0.25">
      <c r="A611">
        <v>606</v>
      </c>
      <c r="B611" t="str">
        <f>"00816803"</f>
        <v>00816803</v>
      </c>
      <c r="C611" t="s">
        <v>6</v>
      </c>
    </row>
    <row r="612" spans="1:3" x14ac:dyDescent="0.25">
      <c r="A612">
        <v>607</v>
      </c>
      <c r="B612" t="str">
        <f>"00817754"</f>
        <v>00817754</v>
      </c>
      <c r="C612" t="s">
        <v>6</v>
      </c>
    </row>
    <row r="613" spans="1:3" x14ac:dyDescent="0.25">
      <c r="A613">
        <v>608</v>
      </c>
      <c r="B613" t="str">
        <f>"00818056"</f>
        <v>00818056</v>
      </c>
      <c r="C613" t="s">
        <v>6</v>
      </c>
    </row>
    <row r="614" spans="1:3" x14ac:dyDescent="0.25">
      <c r="A614">
        <v>609</v>
      </c>
      <c r="B614" t="str">
        <f>"00703081"</f>
        <v>00703081</v>
      </c>
      <c r="C614" t="s">
        <v>6</v>
      </c>
    </row>
    <row r="615" spans="1:3" x14ac:dyDescent="0.25">
      <c r="A615">
        <v>610</v>
      </c>
      <c r="B615" t="str">
        <f>"00816628"</f>
        <v>00816628</v>
      </c>
      <c r="C615" t="s">
        <v>6</v>
      </c>
    </row>
    <row r="616" spans="1:3" x14ac:dyDescent="0.25">
      <c r="A616">
        <v>611</v>
      </c>
      <c r="B616" t="str">
        <f>"00819237"</f>
        <v>00819237</v>
      </c>
      <c r="C616" t="s">
        <v>6</v>
      </c>
    </row>
    <row r="617" spans="1:3" x14ac:dyDescent="0.25">
      <c r="A617">
        <v>612</v>
      </c>
      <c r="B617" t="str">
        <f>"00817279"</f>
        <v>00817279</v>
      </c>
      <c r="C617" t="s">
        <v>6</v>
      </c>
    </row>
    <row r="618" spans="1:3" x14ac:dyDescent="0.25">
      <c r="A618">
        <v>613</v>
      </c>
      <c r="B618" t="str">
        <f>"00816109"</f>
        <v>00816109</v>
      </c>
      <c r="C618" t="s">
        <v>6</v>
      </c>
    </row>
    <row r="619" spans="1:3" x14ac:dyDescent="0.25">
      <c r="A619">
        <v>614</v>
      </c>
      <c r="B619" t="str">
        <f>"00809131"</f>
        <v>00809131</v>
      </c>
      <c r="C619" t="s">
        <v>6</v>
      </c>
    </row>
    <row r="620" spans="1:3" x14ac:dyDescent="0.25">
      <c r="A620">
        <v>615</v>
      </c>
      <c r="B620" t="str">
        <f>"00816983"</f>
        <v>00816983</v>
      </c>
      <c r="C620" t="s">
        <v>6</v>
      </c>
    </row>
    <row r="621" spans="1:3" x14ac:dyDescent="0.25">
      <c r="A621">
        <v>616</v>
      </c>
      <c r="B621" t="str">
        <f>"00448720"</f>
        <v>00448720</v>
      </c>
      <c r="C621" t="s">
        <v>6</v>
      </c>
    </row>
    <row r="622" spans="1:3" x14ac:dyDescent="0.25">
      <c r="A622">
        <v>617</v>
      </c>
      <c r="B622" t="str">
        <f>"00818201"</f>
        <v>00818201</v>
      </c>
      <c r="C622" t="s">
        <v>6</v>
      </c>
    </row>
    <row r="623" spans="1:3" x14ac:dyDescent="0.25">
      <c r="A623">
        <v>618</v>
      </c>
      <c r="B623" t="str">
        <f>"00297483"</f>
        <v>00297483</v>
      </c>
      <c r="C623" t="s">
        <v>6</v>
      </c>
    </row>
    <row r="624" spans="1:3" x14ac:dyDescent="0.25">
      <c r="A624">
        <v>619</v>
      </c>
      <c r="B624" t="str">
        <f>"00443725"</f>
        <v>00443725</v>
      </c>
      <c r="C624" t="s">
        <v>6</v>
      </c>
    </row>
    <row r="625" spans="1:3" x14ac:dyDescent="0.25">
      <c r="A625">
        <v>620</v>
      </c>
      <c r="B625" t="str">
        <f>"00818827"</f>
        <v>00818827</v>
      </c>
      <c r="C625" t="s">
        <v>6</v>
      </c>
    </row>
    <row r="626" spans="1:3" x14ac:dyDescent="0.25">
      <c r="A626">
        <v>621</v>
      </c>
      <c r="B626" t="str">
        <f>"00549353"</f>
        <v>00549353</v>
      </c>
      <c r="C626" t="s">
        <v>6</v>
      </c>
    </row>
    <row r="627" spans="1:3" x14ac:dyDescent="0.25">
      <c r="A627">
        <v>622</v>
      </c>
      <c r="B627" t="str">
        <f>"00387662"</f>
        <v>00387662</v>
      </c>
      <c r="C627" t="s">
        <v>6</v>
      </c>
    </row>
    <row r="628" spans="1:3" x14ac:dyDescent="0.25">
      <c r="A628">
        <v>623</v>
      </c>
      <c r="B628" t="str">
        <f>"00189343"</f>
        <v>00189343</v>
      </c>
      <c r="C628" t="s">
        <v>6</v>
      </c>
    </row>
    <row r="629" spans="1:3" x14ac:dyDescent="0.25">
      <c r="A629">
        <v>624</v>
      </c>
      <c r="B629" t="str">
        <f>"00637253"</f>
        <v>00637253</v>
      </c>
      <c r="C629" t="s">
        <v>6</v>
      </c>
    </row>
    <row r="630" spans="1:3" x14ac:dyDescent="0.25">
      <c r="A630">
        <v>625</v>
      </c>
      <c r="B630" t="str">
        <f>"00815191"</f>
        <v>00815191</v>
      </c>
      <c r="C630" t="s">
        <v>6</v>
      </c>
    </row>
    <row r="631" spans="1:3" x14ac:dyDescent="0.25">
      <c r="A631">
        <v>626</v>
      </c>
      <c r="B631" t="str">
        <f>"00816648"</f>
        <v>00816648</v>
      </c>
      <c r="C631" t="s">
        <v>6</v>
      </c>
    </row>
    <row r="632" spans="1:3" x14ac:dyDescent="0.25">
      <c r="A632">
        <v>627</v>
      </c>
      <c r="B632" t="str">
        <f>"00004853"</f>
        <v>00004853</v>
      </c>
      <c r="C632" t="s">
        <v>6</v>
      </c>
    </row>
    <row r="633" spans="1:3" x14ac:dyDescent="0.25">
      <c r="A633">
        <v>628</v>
      </c>
      <c r="B633" t="str">
        <f>"00818177"</f>
        <v>00818177</v>
      </c>
      <c r="C633" t="s">
        <v>6</v>
      </c>
    </row>
    <row r="634" spans="1:3" x14ac:dyDescent="0.25">
      <c r="A634">
        <v>629</v>
      </c>
      <c r="B634" t="str">
        <f>"00816150"</f>
        <v>00816150</v>
      </c>
      <c r="C634" t="s">
        <v>6</v>
      </c>
    </row>
    <row r="635" spans="1:3" x14ac:dyDescent="0.25">
      <c r="A635">
        <v>630</v>
      </c>
      <c r="B635" t="str">
        <f>"00445080"</f>
        <v>00445080</v>
      </c>
      <c r="C635" t="s">
        <v>6</v>
      </c>
    </row>
    <row r="636" spans="1:3" x14ac:dyDescent="0.25">
      <c r="A636">
        <v>631</v>
      </c>
      <c r="B636" t="str">
        <f>"00282631"</f>
        <v>00282631</v>
      </c>
      <c r="C636" t="s">
        <v>6</v>
      </c>
    </row>
    <row r="637" spans="1:3" x14ac:dyDescent="0.25">
      <c r="A637">
        <v>632</v>
      </c>
      <c r="B637" t="str">
        <f>"00817680"</f>
        <v>00817680</v>
      </c>
      <c r="C637" t="s">
        <v>6</v>
      </c>
    </row>
    <row r="638" spans="1:3" x14ac:dyDescent="0.25">
      <c r="A638">
        <v>633</v>
      </c>
      <c r="B638" t="str">
        <f>"201507002433"</f>
        <v>201507002433</v>
      </c>
      <c r="C638" t="s">
        <v>6</v>
      </c>
    </row>
    <row r="639" spans="1:3" x14ac:dyDescent="0.25">
      <c r="A639">
        <v>634</v>
      </c>
      <c r="B639" t="str">
        <f>"00794936"</f>
        <v>00794936</v>
      </c>
      <c r="C639" t="s">
        <v>6</v>
      </c>
    </row>
    <row r="640" spans="1:3" x14ac:dyDescent="0.25">
      <c r="A640">
        <v>635</v>
      </c>
      <c r="B640" t="str">
        <f>"00819301"</f>
        <v>00819301</v>
      </c>
      <c r="C640" t="s">
        <v>6</v>
      </c>
    </row>
    <row r="641" spans="1:3" x14ac:dyDescent="0.25">
      <c r="A641">
        <v>636</v>
      </c>
      <c r="B641" t="str">
        <f>"00817945"</f>
        <v>00817945</v>
      </c>
      <c r="C641" t="s">
        <v>6</v>
      </c>
    </row>
    <row r="642" spans="1:3" x14ac:dyDescent="0.25">
      <c r="A642">
        <v>637</v>
      </c>
      <c r="B642" t="str">
        <f>"00751919"</f>
        <v>00751919</v>
      </c>
      <c r="C642" t="s">
        <v>6</v>
      </c>
    </row>
    <row r="643" spans="1:3" x14ac:dyDescent="0.25">
      <c r="A643">
        <v>638</v>
      </c>
      <c r="B643" t="str">
        <f>"00818391"</f>
        <v>00818391</v>
      </c>
      <c r="C643" t="s">
        <v>6</v>
      </c>
    </row>
    <row r="644" spans="1:3" x14ac:dyDescent="0.25">
      <c r="A644">
        <v>639</v>
      </c>
      <c r="B644" t="str">
        <f>"00265182"</f>
        <v>00265182</v>
      </c>
      <c r="C644" t="s">
        <v>6</v>
      </c>
    </row>
    <row r="645" spans="1:3" x14ac:dyDescent="0.25">
      <c r="A645">
        <v>640</v>
      </c>
      <c r="B645" t="str">
        <f>"00818471"</f>
        <v>00818471</v>
      </c>
      <c r="C645" t="s">
        <v>6</v>
      </c>
    </row>
    <row r="646" spans="1:3" x14ac:dyDescent="0.25">
      <c r="A646">
        <v>641</v>
      </c>
      <c r="B646" t="str">
        <f>"00441177"</f>
        <v>00441177</v>
      </c>
      <c r="C646" t="s">
        <v>6</v>
      </c>
    </row>
    <row r="647" spans="1:3" x14ac:dyDescent="0.25">
      <c r="A647">
        <v>642</v>
      </c>
      <c r="B647" t="str">
        <f>"00818685"</f>
        <v>00818685</v>
      </c>
      <c r="C647" t="s">
        <v>6</v>
      </c>
    </row>
    <row r="648" spans="1:3" x14ac:dyDescent="0.25">
      <c r="A648">
        <v>643</v>
      </c>
      <c r="B648" t="str">
        <f>"00819200"</f>
        <v>00819200</v>
      </c>
      <c r="C648" t="s">
        <v>6</v>
      </c>
    </row>
    <row r="649" spans="1:3" x14ac:dyDescent="0.25">
      <c r="A649">
        <v>644</v>
      </c>
      <c r="B649" t="str">
        <f>"00819261"</f>
        <v>00819261</v>
      </c>
      <c r="C649" t="s">
        <v>6</v>
      </c>
    </row>
    <row r="650" spans="1:3" x14ac:dyDescent="0.25">
      <c r="A650">
        <v>645</v>
      </c>
      <c r="B650" t="str">
        <f>"00641823"</f>
        <v>00641823</v>
      </c>
      <c r="C650" t="s">
        <v>6</v>
      </c>
    </row>
    <row r="651" spans="1:3" x14ac:dyDescent="0.25">
      <c r="A651">
        <v>646</v>
      </c>
      <c r="B651" t="str">
        <f>"00545731"</f>
        <v>00545731</v>
      </c>
      <c r="C651" t="s">
        <v>6</v>
      </c>
    </row>
    <row r="652" spans="1:3" x14ac:dyDescent="0.25">
      <c r="A652">
        <v>647</v>
      </c>
      <c r="B652" t="str">
        <f>"00086498"</f>
        <v>00086498</v>
      </c>
      <c r="C652" t="s">
        <v>6</v>
      </c>
    </row>
    <row r="653" spans="1:3" x14ac:dyDescent="0.25">
      <c r="A653">
        <v>648</v>
      </c>
      <c r="B653" t="str">
        <f>"00738283"</f>
        <v>00738283</v>
      </c>
      <c r="C653" t="s">
        <v>6</v>
      </c>
    </row>
    <row r="654" spans="1:3" x14ac:dyDescent="0.25">
      <c r="A654">
        <v>649</v>
      </c>
      <c r="B654" t="str">
        <f>"00816197"</f>
        <v>00816197</v>
      </c>
      <c r="C654" t="s">
        <v>6</v>
      </c>
    </row>
    <row r="655" spans="1:3" x14ac:dyDescent="0.25">
      <c r="A655">
        <v>650</v>
      </c>
      <c r="B655" t="str">
        <f>"00817702"</f>
        <v>00817702</v>
      </c>
      <c r="C655" t="s">
        <v>6</v>
      </c>
    </row>
    <row r="656" spans="1:3" x14ac:dyDescent="0.25">
      <c r="A656">
        <v>651</v>
      </c>
      <c r="B656" t="str">
        <f>"00818358"</f>
        <v>00818358</v>
      </c>
      <c r="C656" t="s">
        <v>6</v>
      </c>
    </row>
    <row r="657" spans="1:3" x14ac:dyDescent="0.25">
      <c r="A657">
        <v>652</v>
      </c>
      <c r="B657" t="str">
        <f>"201406004646"</f>
        <v>201406004646</v>
      </c>
      <c r="C657" t="s">
        <v>6</v>
      </c>
    </row>
    <row r="658" spans="1:3" x14ac:dyDescent="0.25">
      <c r="A658">
        <v>653</v>
      </c>
      <c r="B658" t="str">
        <f>"00808437"</f>
        <v>00808437</v>
      </c>
      <c r="C658" t="s">
        <v>6</v>
      </c>
    </row>
    <row r="659" spans="1:3" x14ac:dyDescent="0.25">
      <c r="A659">
        <v>654</v>
      </c>
      <c r="B659" t="str">
        <f>"00818460"</f>
        <v>00818460</v>
      </c>
      <c r="C659" t="s">
        <v>6</v>
      </c>
    </row>
    <row r="660" spans="1:3" x14ac:dyDescent="0.25">
      <c r="A660">
        <v>655</v>
      </c>
      <c r="B660" t="str">
        <f>"00447849"</f>
        <v>00447849</v>
      </c>
      <c r="C660" t="s">
        <v>6</v>
      </c>
    </row>
    <row r="661" spans="1:3" x14ac:dyDescent="0.25">
      <c r="A661">
        <v>656</v>
      </c>
      <c r="B661" t="str">
        <f>"00772075"</f>
        <v>00772075</v>
      </c>
      <c r="C661" t="s">
        <v>6</v>
      </c>
    </row>
    <row r="662" spans="1:3" x14ac:dyDescent="0.25">
      <c r="A662">
        <v>657</v>
      </c>
      <c r="B662" t="str">
        <f>"00664872"</f>
        <v>00664872</v>
      </c>
      <c r="C662" t="s">
        <v>6</v>
      </c>
    </row>
    <row r="663" spans="1:3" x14ac:dyDescent="0.25">
      <c r="A663">
        <v>658</v>
      </c>
      <c r="B663" t="str">
        <f>"00819300"</f>
        <v>00819300</v>
      </c>
      <c r="C663" t="s">
        <v>6</v>
      </c>
    </row>
    <row r="664" spans="1:3" x14ac:dyDescent="0.25">
      <c r="A664">
        <v>659</v>
      </c>
      <c r="B664" t="str">
        <f>"00816533"</f>
        <v>00816533</v>
      </c>
      <c r="C664" t="s">
        <v>6</v>
      </c>
    </row>
    <row r="665" spans="1:3" x14ac:dyDescent="0.25">
      <c r="A665">
        <v>660</v>
      </c>
      <c r="B665" t="str">
        <f>"00818734"</f>
        <v>00818734</v>
      </c>
      <c r="C665" t="s">
        <v>6</v>
      </c>
    </row>
    <row r="666" spans="1:3" x14ac:dyDescent="0.25">
      <c r="A666">
        <v>661</v>
      </c>
      <c r="B666" t="str">
        <f>"00818673"</f>
        <v>00818673</v>
      </c>
      <c r="C666" t="s">
        <v>6</v>
      </c>
    </row>
    <row r="667" spans="1:3" x14ac:dyDescent="0.25">
      <c r="A667">
        <v>662</v>
      </c>
      <c r="B667" t="str">
        <f>"00447451"</f>
        <v>00447451</v>
      </c>
      <c r="C667" t="s">
        <v>6</v>
      </c>
    </row>
    <row r="668" spans="1:3" x14ac:dyDescent="0.25">
      <c r="A668">
        <v>663</v>
      </c>
      <c r="B668" t="str">
        <f>"00816341"</f>
        <v>00816341</v>
      </c>
      <c r="C668" t="s">
        <v>6</v>
      </c>
    </row>
    <row r="669" spans="1:3" x14ac:dyDescent="0.25">
      <c r="A669">
        <v>664</v>
      </c>
      <c r="B669" t="str">
        <f>"00182687"</f>
        <v>00182687</v>
      </c>
      <c r="C669" t="s">
        <v>6</v>
      </c>
    </row>
    <row r="670" spans="1:3" x14ac:dyDescent="0.25">
      <c r="A670">
        <v>665</v>
      </c>
      <c r="B670" t="str">
        <f>"00819307"</f>
        <v>00819307</v>
      </c>
      <c r="C670" t="s">
        <v>6</v>
      </c>
    </row>
    <row r="671" spans="1:3" x14ac:dyDescent="0.25">
      <c r="A671">
        <v>666</v>
      </c>
      <c r="B671" t="str">
        <f>"00359807"</f>
        <v>00359807</v>
      </c>
      <c r="C671" t="s">
        <v>6</v>
      </c>
    </row>
    <row r="672" spans="1:3" x14ac:dyDescent="0.25">
      <c r="A672">
        <v>667</v>
      </c>
      <c r="B672" t="str">
        <f>"00818286"</f>
        <v>00818286</v>
      </c>
      <c r="C672" t="s">
        <v>6</v>
      </c>
    </row>
    <row r="673" spans="1:3" x14ac:dyDescent="0.25">
      <c r="A673">
        <v>668</v>
      </c>
      <c r="B673" t="str">
        <f>"00316058"</f>
        <v>00316058</v>
      </c>
      <c r="C673" t="s">
        <v>6</v>
      </c>
    </row>
    <row r="674" spans="1:3" x14ac:dyDescent="0.25">
      <c r="A674">
        <v>669</v>
      </c>
      <c r="B674" t="str">
        <f>"00818524"</f>
        <v>00818524</v>
      </c>
      <c r="C674" t="s">
        <v>6</v>
      </c>
    </row>
    <row r="675" spans="1:3" x14ac:dyDescent="0.25">
      <c r="A675">
        <v>670</v>
      </c>
      <c r="B675" t="str">
        <f>"00683321"</f>
        <v>00683321</v>
      </c>
      <c r="C675" t="s">
        <v>6</v>
      </c>
    </row>
    <row r="676" spans="1:3" x14ac:dyDescent="0.25">
      <c r="A676">
        <v>671</v>
      </c>
      <c r="B676" t="str">
        <f>"00045440"</f>
        <v>00045440</v>
      </c>
      <c r="C676" t="s">
        <v>6</v>
      </c>
    </row>
    <row r="677" spans="1:3" x14ac:dyDescent="0.25">
      <c r="A677">
        <v>672</v>
      </c>
      <c r="B677" t="str">
        <f>"00449742"</f>
        <v>00449742</v>
      </c>
      <c r="C677" t="s">
        <v>6</v>
      </c>
    </row>
    <row r="678" spans="1:3" x14ac:dyDescent="0.25">
      <c r="A678">
        <v>673</v>
      </c>
      <c r="B678" t="str">
        <f>"201409002309"</f>
        <v>201409002309</v>
      </c>
      <c r="C678" t="s">
        <v>6</v>
      </c>
    </row>
    <row r="679" spans="1:3" x14ac:dyDescent="0.25">
      <c r="A679">
        <v>674</v>
      </c>
      <c r="B679" t="str">
        <f>"00816946"</f>
        <v>00816946</v>
      </c>
      <c r="C679" t="s">
        <v>6</v>
      </c>
    </row>
    <row r="680" spans="1:3" x14ac:dyDescent="0.25">
      <c r="A680">
        <v>675</v>
      </c>
      <c r="B680" t="str">
        <f>"00818545"</f>
        <v>00818545</v>
      </c>
      <c r="C680" t="s">
        <v>6</v>
      </c>
    </row>
    <row r="681" spans="1:3" x14ac:dyDescent="0.25">
      <c r="A681">
        <v>676</v>
      </c>
      <c r="B681" t="str">
        <f>"00421377"</f>
        <v>00421377</v>
      </c>
      <c r="C681" t="s">
        <v>6</v>
      </c>
    </row>
    <row r="682" spans="1:3" x14ac:dyDescent="0.25">
      <c r="A682">
        <v>677</v>
      </c>
      <c r="B682" t="str">
        <f>"00221155"</f>
        <v>00221155</v>
      </c>
      <c r="C682" t="s">
        <v>6</v>
      </c>
    </row>
    <row r="683" spans="1:3" x14ac:dyDescent="0.25">
      <c r="A683">
        <v>678</v>
      </c>
      <c r="B683" t="str">
        <f>"00818612"</f>
        <v>00818612</v>
      </c>
      <c r="C683" t="s">
        <v>6</v>
      </c>
    </row>
    <row r="684" spans="1:3" x14ac:dyDescent="0.25">
      <c r="A684">
        <v>679</v>
      </c>
      <c r="B684" t="str">
        <f>"00626504"</f>
        <v>00626504</v>
      </c>
      <c r="C684" t="s">
        <v>6</v>
      </c>
    </row>
    <row r="685" spans="1:3" x14ac:dyDescent="0.25">
      <c r="A685">
        <v>680</v>
      </c>
      <c r="B685" t="str">
        <f>"00817653"</f>
        <v>00817653</v>
      </c>
      <c r="C685" t="s">
        <v>6</v>
      </c>
    </row>
    <row r="686" spans="1:3" x14ac:dyDescent="0.25">
      <c r="A686">
        <v>681</v>
      </c>
      <c r="B686" t="str">
        <f>"00450136"</f>
        <v>00450136</v>
      </c>
      <c r="C686" t="s">
        <v>6</v>
      </c>
    </row>
    <row r="687" spans="1:3" x14ac:dyDescent="0.25">
      <c r="A687">
        <v>682</v>
      </c>
      <c r="B687" t="str">
        <f>"201604003332"</f>
        <v>201604003332</v>
      </c>
      <c r="C687" t="s">
        <v>6</v>
      </c>
    </row>
    <row r="688" spans="1:3" x14ac:dyDescent="0.25">
      <c r="A688">
        <v>683</v>
      </c>
      <c r="B688" t="str">
        <f>"00222664"</f>
        <v>00222664</v>
      </c>
      <c r="C688" t="s">
        <v>6</v>
      </c>
    </row>
    <row r="689" spans="1:3" x14ac:dyDescent="0.25">
      <c r="A689">
        <v>684</v>
      </c>
      <c r="B689" t="str">
        <f>"00818249"</f>
        <v>00818249</v>
      </c>
      <c r="C689" t="s">
        <v>6</v>
      </c>
    </row>
    <row r="690" spans="1:3" x14ac:dyDescent="0.25">
      <c r="A690">
        <v>685</v>
      </c>
      <c r="B690" t="str">
        <f>"00818512"</f>
        <v>00818512</v>
      </c>
      <c r="C690" t="s">
        <v>6</v>
      </c>
    </row>
    <row r="691" spans="1:3" x14ac:dyDescent="0.25">
      <c r="A691">
        <v>686</v>
      </c>
      <c r="B691" t="str">
        <f>"00450598"</f>
        <v>00450598</v>
      </c>
      <c r="C691" t="s">
        <v>6</v>
      </c>
    </row>
    <row r="692" spans="1:3" x14ac:dyDescent="0.25">
      <c r="A692">
        <v>687</v>
      </c>
      <c r="B692" t="str">
        <f>"00819001"</f>
        <v>00819001</v>
      </c>
      <c r="C692" t="s">
        <v>6</v>
      </c>
    </row>
    <row r="693" spans="1:3" x14ac:dyDescent="0.25">
      <c r="A693">
        <v>688</v>
      </c>
      <c r="B693" t="str">
        <f>"00442340"</f>
        <v>00442340</v>
      </c>
      <c r="C693" t="s">
        <v>6</v>
      </c>
    </row>
    <row r="694" spans="1:3" x14ac:dyDescent="0.25">
      <c r="A694">
        <v>689</v>
      </c>
      <c r="B694" t="str">
        <f>"00653512"</f>
        <v>00653512</v>
      </c>
      <c r="C694" t="s">
        <v>6</v>
      </c>
    </row>
    <row r="695" spans="1:3" x14ac:dyDescent="0.25">
      <c r="A695">
        <v>690</v>
      </c>
      <c r="B695" t="str">
        <f>"00819045"</f>
        <v>00819045</v>
      </c>
      <c r="C695" t="s">
        <v>6</v>
      </c>
    </row>
    <row r="696" spans="1:3" x14ac:dyDescent="0.25">
      <c r="A696">
        <v>691</v>
      </c>
      <c r="B696" t="str">
        <f>"00819179"</f>
        <v>00819179</v>
      </c>
      <c r="C696" t="s">
        <v>6</v>
      </c>
    </row>
    <row r="697" spans="1:3" x14ac:dyDescent="0.25">
      <c r="A697">
        <v>692</v>
      </c>
      <c r="B697" t="str">
        <f>"201512004569"</f>
        <v>201512004569</v>
      </c>
      <c r="C697" t="s">
        <v>6</v>
      </c>
    </row>
    <row r="698" spans="1:3" x14ac:dyDescent="0.25">
      <c r="A698">
        <v>693</v>
      </c>
      <c r="B698" t="str">
        <f>"00446121"</f>
        <v>00446121</v>
      </c>
      <c r="C698" t="s">
        <v>6</v>
      </c>
    </row>
    <row r="699" spans="1:3" x14ac:dyDescent="0.25">
      <c r="A699">
        <v>694</v>
      </c>
      <c r="B699" t="str">
        <f>"00501707"</f>
        <v>00501707</v>
      </c>
      <c r="C699" t="s">
        <v>6</v>
      </c>
    </row>
    <row r="700" spans="1:3" x14ac:dyDescent="0.25">
      <c r="A700">
        <v>695</v>
      </c>
      <c r="B700" t="str">
        <f>"00818359"</f>
        <v>00818359</v>
      </c>
      <c r="C700" t="s">
        <v>6</v>
      </c>
    </row>
    <row r="701" spans="1:3" x14ac:dyDescent="0.25">
      <c r="A701">
        <v>696</v>
      </c>
      <c r="B701" t="str">
        <f>"00446380"</f>
        <v>00446380</v>
      </c>
      <c r="C701" t="s">
        <v>6</v>
      </c>
    </row>
    <row r="702" spans="1:3" x14ac:dyDescent="0.25">
      <c r="A702">
        <v>697</v>
      </c>
      <c r="B702" t="str">
        <f>"201412000225"</f>
        <v>201412000225</v>
      </c>
      <c r="C702" t="s">
        <v>6</v>
      </c>
    </row>
    <row r="703" spans="1:3" x14ac:dyDescent="0.25">
      <c r="A703">
        <v>698</v>
      </c>
      <c r="B703" t="str">
        <f>"00817327"</f>
        <v>00817327</v>
      </c>
      <c r="C703" t="s">
        <v>6</v>
      </c>
    </row>
    <row r="704" spans="1:3" x14ac:dyDescent="0.25">
      <c r="A704">
        <v>699</v>
      </c>
      <c r="B704" t="str">
        <f>"00818091"</f>
        <v>00818091</v>
      </c>
      <c r="C704" t="s">
        <v>6</v>
      </c>
    </row>
    <row r="705" spans="1:3" x14ac:dyDescent="0.25">
      <c r="A705">
        <v>700</v>
      </c>
      <c r="B705" t="str">
        <f>"00453785"</f>
        <v>00453785</v>
      </c>
      <c r="C705" t="s">
        <v>6</v>
      </c>
    </row>
    <row r="706" spans="1:3" x14ac:dyDescent="0.25">
      <c r="A706">
        <v>701</v>
      </c>
      <c r="B706" t="str">
        <f>"00679852"</f>
        <v>00679852</v>
      </c>
      <c r="C706" t="s">
        <v>6</v>
      </c>
    </row>
    <row r="707" spans="1:3" x14ac:dyDescent="0.25">
      <c r="A707">
        <v>702</v>
      </c>
      <c r="B707" t="str">
        <f>"00383898"</f>
        <v>00383898</v>
      </c>
      <c r="C707" t="s">
        <v>6</v>
      </c>
    </row>
    <row r="708" spans="1:3" x14ac:dyDescent="0.25">
      <c r="A708">
        <v>703</v>
      </c>
      <c r="B708" t="str">
        <f>"00818349"</f>
        <v>00818349</v>
      </c>
      <c r="C708" t="s">
        <v>6</v>
      </c>
    </row>
    <row r="709" spans="1:3" x14ac:dyDescent="0.25">
      <c r="A709">
        <v>704</v>
      </c>
      <c r="B709" t="str">
        <f>"00818112"</f>
        <v>00818112</v>
      </c>
      <c r="C709" t="s">
        <v>6</v>
      </c>
    </row>
    <row r="710" spans="1:3" x14ac:dyDescent="0.25">
      <c r="A710">
        <v>705</v>
      </c>
      <c r="B710" t="str">
        <f>"00444833"</f>
        <v>00444833</v>
      </c>
      <c r="C710" t="s">
        <v>6</v>
      </c>
    </row>
    <row r="711" spans="1:3" x14ac:dyDescent="0.25">
      <c r="A711">
        <v>706</v>
      </c>
      <c r="B711" t="str">
        <f>"00417865"</f>
        <v>00417865</v>
      </c>
      <c r="C711" t="s">
        <v>6</v>
      </c>
    </row>
    <row r="712" spans="1:3" x14ac:dyDescent="0.25">
      <c r="A712">
        <v>707</v>
      </c>
      <c r="B712" t="str">
        <f>"00446420"</f>
        <v>00446420</v>
      </c>
      <c r="C712" t="s">
        <v>6</v>
      </c>
    </row>
    <row r="713" spans="1:3" x14ac:dyDescent="0.25">
      <c r="A713">
        <v>708</v>
      </c>
      <c r="B713" t="str">
        <f>"00747776"</f>
        <v>00747776</v>
      </c>
      <c r="C713" t="s">
        <v>6</v>
      </c>
    </row>
    <row r="714" spans="1:3" x14ac:dyDescent="0.25">
      <c r="A714">
        <v>709</v>
      </c>
      <c r="B714" t="str">
        <f>"00767448"</f>
        <v>00767448</v>
      </c>
      <c r="C714" t="s">
        <v>6</v>
      </c>
    </row>
    <row r="715" spans="1:3" x14ac:dyDescent="0.25">
      <c r="A715">
        <v>710</v>
      </c>
      <c r="B715" t="str">
        <f>"00818513"</f>
        <v>00818513</v>
      </c>
      <c r="C715" t="s">
        <v>6</v>
      </c>
    </row>
    <row r="716" spans="1:3" x14ac:dyDescent="0.25">
      <c r="A716">
        <v>711</v>
      </c>
      <c r="B716" t="str">
        <f>"00818584"</f>
        <v>00818584</v>
      </c>
      <c r="C716" t="s">
        <v>6</v>
      </c>
    </row>
    <row r="717" spans="1:3" x14ac:dyDescent="0.25">
      <c r="A717">
        <v>712</v>
      </c>
      <c r="B717" t="str">
        <f>"00819137"</f>
        <v>00819137</v>
      </c>
      <c r="C717" t="s">
        <v>6</v>
      </c>
    </row>
    <row r="718" spans="1:3" x14ac:dyDescent="0.25">
      <c r="A718">
        <v>713</v>
      </c>
      <c r="B718" t="str">
        <f>"00818445"</f>
        <v>00818445</v>
      </c>
      <c r="C718" t="s">
        <v>6</v>
      </c>
    </row>
    <row r="719" spans="1:3" x14ac:dyDescent="0.25">
      <c r="A719">
        <v>714</v>
      </c>
      <c r="B719" t="str">
        <f>"00818602"</f>
        <v>00818602</v>
      </c>
      <c r="C719" t="s">
        <v>6</v>
      </c>
    </row>
    <row r="720" spans="1:3" x14ac:dyDescent="0.25">
      <c r="A720">
        <v>715</v>
      </c>
      <c r="B720" t="str">
        <f>"00078506"</f>
        <v>00078506</v>
      </c>
      <c r="C720" t="s">
        <v>6</v>
      </c>
    </row>
    <row r="721" spans="1:3" x14ac:dyDescent="0.25">
      <c r="A721">
        <v>716</v>
      </c>
      <c r="B721" t="str">
        <f>"00019010"</f>
        <v>00019010</v>
      </c>
      <c r="C721" t="s">
        <v>6</v>
      </c>
    </row>
    <row r="722" spans="1:3" x14ac:dyDescent="0.25">
      <c r="A722">
        <v>717</v>
      </c>
      <c r="B722" t="str">
        <f>"00768445"</f>
        <v>00768445</v>
      </c>
      <c r="C722" t="s">
        <v>6</v>
      </c>
    </row>
    <row r="723" spans="1:3" x14ac:dyDescent="0.25">
      <c r="A723">
        <v>718</v>
      </c>
      <c r="B723" t="str">
        <f>"00816167"</f>
        <v>00816167</v>
      </c>
      <c r="C723" t="s">
        <v>6</v>
      </c>
    </row>
    <row r="724" spans="1:3" x14ac:dyDescent="0.25">
      <c r="A724">
        <v>719</v>
      </c>
      <c r="B724" t="str">
        <f>"00815310"</f>
        <v>00815310</v>
      </c>
      <c r="C724" t="s">
        <v>6</v>
      </c>
    </row>
    <row r="725" spans="1:3" x14ac:dyDescent="0.25">
      <c r="A725">
        <v>720</v>
      </c>
      <c r="B725" t="str">
        <f>"00308556"</f>
        <v>00308556</v>
      </c>
      <c r="C725" t="s">
        <v>6</v>
      </c>
    </row>
    <row r="726" spans="1:3" x14ac:dyDescent="0.25">
      <c r="A726">
        <v>721</v>
      </c>
      <c r="B726" t="str">
        <f>"00649985"</f>
        <v>00649985</v>
      </c>
      <c r="C726" t="s">
        <v>6</v>
      </c>
    </row>
    <row r="727" spans="1:3" x14ac:dyDescent="0.25">
      <c r="A727">
        <v>722</v>
      </c>
      <c r="B727" t="str">
        <f>"00752340"</f>
        <v>00752340</v>
      </c>
      <c r="C727" t="s">
        <v>6</v>
      </c>
    </row>
    <row r="728" spans="1:3" x14ac:dyDescent="0.25">
      <c r="A728">
        <v>723</v>
      </c>
      <c r="B728" t="str">
        <f>"00671387"</f>
        <v>00671387</v>
      </c>
      <c r="C728" t="s">
        <v>6</v>
      </c>
    </row>
    <row r="729" spans="1:3" x14ac:dyDescent="0.25">
      <c r="A729">
        <v>724</v>
      </c>
      <c r="B729" t="str">
        <f>"00818467"</f>
        <v>00818467</v>
      </c>
      <c r="C729" t="s">
        <v>6</v>
      </c>
    </row>
    <row r="730" spans="1:3" x14ac:dyDescent="0.25">
      <c r="A730">
        <v>725</v>
      </c>
      <c r="B730" t="str">
        <f>"00494964"</f>
        <v>00494964</v>
      </c>
      <c r="C730" t="s">
        <v>6</v>
      </c>
    </row>
    <row r="731" spans="1:3" x14ac:dyDescent="0.25">
      <c r="A731">
        <v>726</v>
      </c>
      <c r="B731" t="str">
        <f>"00818621"</f>
        <v>00818621</v>
      </c>
      <c r="C731" t="s">
        <v>6</v>
      </c>
    </row>
    <row r="732" spans="1:3" x14ac:dyDescent="0.25">
      <c r="A732">
        <v>727</v>
      </c>
      <c r="B732" t="str">
        <f>"201604003141"</f>
        <v>201604003141</v>
      </c>
      <c r="C732" t="s">
        <v>6</v>
      </c>
    </row>
    <row r="733" spans="1:3" x14ac:dyDescent="0.25">
      <c r="A733">
        <v>728</v>
      </c>
      <c r="B733" t="str">
        <f>"00818219"</f>
        <v>00818219</v>
      </c>
      <c r="C733" t="s">
        <v>6</v>
      </c>
    </row>
    <row r="734" spans="1:3" x14ac:dyDescent="0.25">
      <c r="A734">
        <v>729</v>
      </c>
      <c r="B734" t="str">
        <f>"00738276"</f>
        <v>00738276</v>
      </c>
      <c r="C734" t="s">
        <v>6</v>
      </c>
    </row>
    <row r="735" spans="1:3" x14ac:dyDescent="0.25">
      <c r="A735">
        <v>730</v>
      </c>
      <c r="B735" t="str">
        <f>"00434437"</f>
        <v>00434437</v>
      </c>
      <c r="C735" t="s">
        <v>6</v>
      </c>
    </row>
    <row r="736" spans="1:3" x14ac:dyDescent="0.25">
      <c r="A736">
        <v>731</v>
      </c>
      <c r="B736" t="str">
        <f>"00666973"</f>
        <v>00666973</v>
      </c>
      <c r="C736" t="s">
        <v>6</v>
      </c>
    </row>
    <row r="737" spans="1:3" x14ac:dyDescent="0.25">
      <c r="A737">
        <v>732</v>
      </c>
      <c r="B737" t="str">
        <f>"00818651"</f>
        <v>00818651</v>
      </c>
      <c r="C737" t="s">
        <v>6</v>
      </c>
    </row>
    <row r="738" spans="1:3" x14ac:dyDescent="0.25">
      <c r="A738">
        <v>733</v>
      </c>
      <c r="B738" t="str">
        <f>"00543979"</f>
        <v>00543979</v>
      </c>
      <c r="C738" t="s">
        <v>6</v>
      </c>
    </row>
    <row r="739" spans="1:3" x14ac:dyDescent="0.25">
      <c r="A739">
        <v>734</v>
      </c>
      <c r="B739" t="str">
        <f>"00679996"</f>
        <v>00679996</v>
      </c>
      <c r="C739" t="s">
        <v>6</v>
      </c>
    </row>
    <row r="740" spans="1:3" x14ac:dyDescent="0.25">
      <c r="A740">
        <v>735</v>
      </c>
      <c r="B740" t="str">
        <f>"00687238"</f>
        <v>00687238</v>
      </c>
      <c r="C740" t="s">
        <v>6</v>
      </c>
    </row>
    <row r="741" spans="1:3" x14ac:dyDescent="0.25">
      <c r="A741">
        <v>736</v>
      </c>
      <c r="B741" t="str">
        <f>"00817293"</f>
        <v>00817293</v>
      </c>
      <c r="C741" t="s">
        <v>6</v>
      </c>
    </row>
    <row r="742" spans="1:3" x14ac:dyDescent="0.25">
      <c r="A742">
        <v>737</v>
      </c>
      <c r="B742" t="str">
        <f>"00450301"</f>
        <v>00450301</v>
      </c>
      <c r="C742" t="s">
        <v>6</v>
      </c>
    </row>
    <row r="743" spans="1:3" x14ac:dyDescent="0.25">
      <c r="A743">
        <v>738</v>
      </c>
      <c r="B743" t="str">
        <f>"00818376"</f>
        <v>00818376</v>
      </c>
      <c r="C743" t="s">
        <v>6</v>
      </c>
    </row>
    <row r="744" spans="1:3" x14ac:dyDescent="0.25">
      <c r="A744">
        <v>739</v>
      </c>
      <c r="B744" t="str">
        <f>"00687459"</f>
        <v>00687459</v>
      </c>
      <c r="C744" t="s">
        <v>6</v>
      </c>
    </row>
    <row r="745" spans="1:3" x14ac:dyDescent="0.25">
      <c r="A745">
        <v>740</v>
      </c>
      <c r="B745" t="str">
        <f>"00818033"</f>
        <v>00818033</v>
      </c>
      <c r="C745" t="s">
        <v>6</v>
      </c>
    </row>
    <row r="746" spans="1:3" x14ac:dyDescent="0.25">
      <c r="A746">
        <v>741</v>
      </c>
      <c r="B746" t="str">
        <f>"00735290"</f>
        <v>00735290</v>
      </c>
      <c r="C746" t="s">
        <v>6</v>
      </c>
    </row>
    <row r="747" spans="1:3" x14ac:dyDescent="0.25">
      <c r="A747">
        <v>742</v>
      </c>
      <c r="B747" t="str">
        <f>"00817565"</f>
        <v>00817565</v>
      </c>
      <c r="C747" t="s">
        <v>6</v>
      </c>
    </row>
    <row r="748" spans="1:3" x14ac:dyDescent="0.25">
      <c r="A748">
        <v>743</v>
      </c>
      <c r="B748" t="str">
        <f>"00817318"</f>
        <v>00817318</v>
      </c>
      <c r="C748" t="s">
        <v>6</v>
      </c>
    </row>
    <row r="749" spans="1:3" x14ac:dyDescent="0.25">
      <c r="A749">
        <v>744</v>
      </c>
      <c r="B749" t="str">
        <f>"00447934"</f>
        <v>00447934</v>
      </c>
      <c r="C749" t="s">
        <v>6</v>
      </c>
    </row>
    <row r="750" spans="1:3" x14ac:dyDescent="0.25">
      <c r="A750">
        <v>745</v>
      </c>
      <c r="B750" t="str">
        <f>"00818756"</f>
        <v>00818756</v>
      </c>
      <c r="C750" t="s">
        <v>6</v>
      </c>
    </row>
    <row r="751" spans="1:3" x14ac:dyDescent="0.25">
      <c r="A751">
        <v>746</v>
      </c>
      <c r="B751" t="str">
        <f>"00817201"</f>
        <v>00817201</v>
      </c>
      <c r="C751" t="s">
        <v>6</v>
      </c>
    </row>
    <row r="752" spans="1:3" x14ac:dyDescent="0.25">
      <c r="A752">
        <v>747</v>
      </c>
      <c r="B752" t="str">
        <f>"00543040"</f>
        <v>00543040</v>
      </c>
      <c r="C752" t="s">
        <v>6</v>
      </c>
    </row>
    <row r="753" spans="1:3" x14ac:dyDescent="0.25">
      <c r="A753">
        <v>748</v>
      </c>
      <c r="B753" t="str">
        <f>"00818142"</f>
        <v>00818142</v>
      </c>
      <c r="C753" t="s">
        <v>6</v>
      </c>
    </row>
    <row r="754" spans="1:3" x14ac:dyDescent="0.25">
      <c r="A754">
        <v>749</v>
      </c>
      <c r="B754" t="str">
        <f>"00766458"</f>
        <v>00766458</v>
      </c>
      <c r="C754" t="s">
        <v>6</v>
      </c>
    </row>
    <row r="755" spans="1:3" x14ac:dyDescent="0.25">
      <c r="A755">
        <v>750</v>
      </c>
      <c r="B755" t="str">
        <f>"00817607"</f>
        <v>00817607</v>
      </c>
      <c r="C755" t="s">
        <v>6</v>
      </c>
    </row>
    <row r="756" spans="1:3" x14ac:dyDescent="0.25">
      <c r="A756">
        <v>751</v>
      </c>
      <c r="B756" t="str">
        <f>"00628151"</f>
        <v>00628151</v>
      </c>
      <c r="C756" t="s">
        <v>6</v>
      </c>
    </row>
    <row r="757" spans="1:3" x14ac:dyDescent="0.25">
      <c r="A757">
        <v>752</v>
      </c>
      <c r="B757" t="str">
        <f>"00539341"</f>
        <v>00539341</v>
      </c>
      <c r="C757" t="s">
        <v>6</v>
      </c>
    </row>
    <row r="758" spans="1:3" x14ac:dyDescent="0.25">
      <c r="A758">
        <v>753</v>
      </c>
      <c r="B758" t="str">
        <f>"00450303"</f>
        <v>00450303</v>
      </c>
      <c r="C758" t="s">
        <v>6</v>
      </c>
    </row>
    <row r="759" spans="1:3" x14ac:dyDescent="0.25">
      <c r="A759">
        <v>754</v>
      </c>
      <c r="B759" t="str">
        <f>"00816217"</f>
        <v>00816217</v>
      </c>
      <c r="C759" t="s">
        <v>6</v>
      </c>
    </row>
    <row r="760" spans="1:3" x14ac:dyDescent="0.25">
      <c r="A760">
        <v>755</v>
      </c>
      <c r="B760" t="str">
        <f>"00816102"</f>
        <v>00816102</v>
      </c>
      <c r="C760" t="s">
        <v>6</v>
      </c>
    </row>
    <row r="761" spans="1:3" x14ac:dyDescent="0.25">
      <c r="A761">
        <v>756</v>
      </c>
      <c r="B761" t="str">
        <f>"00818736"</f>
        <v>00818736</v>
      </c>
      <c r="C761" t="s">
        <v>6</v>
      </c>
    </row>
    <row r="762" spans="1:3" x14ac:dyDescent="0.25">
      <c r="A762">
        <v>757</v>
      </c>
      <c r="B762" t="str">
        <f>"00819108"</f>
        <v>00819108</v>
      </c>
      <c r="C762" t="s">
        <v>6</v>
      </c>
    </row>
    <row r="763" spans="1:3" x14ac:dyDescent="0.25">
      <c r="A763">
        <v>758</v>
      </c>
      <c r="B763" t="str">
        <f>"00447275"</f>
        <v>00447275</v>
      </c>
      <c r="C763" t="s">
        <v>6</v>
      </c>
    </row>
    <row r="764" spans="1:3" x14ac:dyDescent="0.25">
      <c r="A764">
        <v>759</v>
      </c>
      <c r="B764" t="str">
        <f>"00818159"</f>
        <v>00818159</v>
      </c>
      <c r="C764" t="s">
        <v>6</v>
      </c>
    </row>
    <row r="765" spans="1:3" x14ac:dyDescent="0.25">
      <c r="A765">
        <v>760</v>
      </c>
      <c r="B765" t="str">
        <f>"00449077"</f>
        <v>00449077</v>
      </c>
      <c r="C765" t="s">
        <v>6</v>
      </c>
    </row>
    <row r="766" spans="1:3" x14ac:dyDescent="0.25">
      <c r="A766">
        <v>761</v>
      </c>
      <c r="B766" t="str">
        <f>"00816393"</f>
        <v>00816393</v>
      </c>
      <c r="C766" t="s">
        <v>6</v>
      </c>
    </row>
    <row r="767" spans="1:3" x14ac:dyDescent="0.25">
      <c r="A767">
        <v>762</v>
      </c>
      <c r="B767" t="str">
        <f>"00818692"</f>
        <v>00818692</v>
      </c>
      <c r="C767" t="s">
        <v>6</v>
      </c>
    </row>
    <row r="768" spans="1:3" x14ac:dyDescent="0.25">
      <c r="A768">
        <v>763</v>
      </c>
      <c r="B768" t="str">
        <f>"00441175"</f>
        <v>00441175</v>
      </c>
      <c r="C768" t="s">
        <v>6</v>
      </c>
    </row>
    <row r="769" spans="1:3" x14ac:dyDescent="0.25">
      <c r="A769">
        <v>764</v>
      </c>
      <c r="B769" t="str">
        <f>"00817240"</f>
        <v>00817240</v>
      </c>
      <c r="C769" t="s">
        <v>6</v>
      </c>
    </row>
    <row r="770" spans="1:3" x14ac:dyDescent="0.25">
      <c r="A770">
        <v>765</v>
      </c>
      <c r="B770" t="str">
        <f>"00818945"</f>
        <v>00818945</v>
      </c>
      <c r="C770" t="s">
        <v>6</v>
      </c>
    </row>
    <row r="771" spans="1:3" x14ac:dyDescent="0.25">
      <c r="A771">
        <v>766</v>
      </c>
      <c r="B771" t="str">
        <f>"00818250"</f>
        <v>00818250</v>
      </c>
      <c r="C771" t="s">
        <v>6</v>
      </c>
    </row>
    <row r="772" spans="1:3" x14ac:dyDescent="0.25">
      <c r="A772">
        <v>767</v>
      </c>
      <c r="B772" t="str">
        <f>"00012736"</f>
        <v>00012736</v>
      </c>
      <c r="C772" t="s">
        <v>6</v>
      </c>
    </row>
    <row r="773" spans="1:3" x14ac:dyDescent="0.25">
      <c r="A773">
        <v>768</v>
      </c>
      <c r="B773" t="str">
        <f>"00818063"</f>
        <v>00818063</v>
      </c>
      <c r="C773" t="s">
        <v>6</v>
      </c>
    </row>
    <row r="774" spans="1:3" x14ac:dyDescent="0.25">
      <c r="A774">
        <v>769</v>
      </c>
      <c r="B774" t="str">
        <f>"00817647"</f>
        <v>00817647</v>
      </c>
      <c r="C774" t="s">
        <v>6</v>
      </c>
    </row>
    <row r="775" spans="1:3" x14ac:dyDescent="0.25">
      <c r="A775">
        <v>770</v>
      </c>
      <c r="B775" t="str">
        <f>"00812594"</f>
        <v>00812594</v>
      </c>
      <c r="C775" t="s">
        <v>6</v>
      </c>
    </row>
    <row r="776" spans="1:3" x14ac:dyDescent="0.25">
      <c r="A776">
        <v>771</v>
      </c>
      <c r="B776" t="str">
        <f>"00816862"</f>
        <v>00816862</v>
      </c>
      <c r="C776" t="s">
        <v>6</v>
      </c>
    </row>
    <row r="777" spans="1:3" x14ac:dyDescent="0.25">
      <c r="A777">
        <v>772</v>
      </c>
      <c r="B777" t="str">
        <f>"00029201"</f>
        <v>00029201</v>
      </c>
      <c r="C777" t="s">
        <v>6</v>
      </c>
    </row>
    <row r="778" spans="1:3" x14ac:dyDescent="0.25">
      <c r="A778">
        <v>773</v>
      </c>
      <c r="B778" t="str">
        <f>"00818839"</f>
        <v>00818839</v>
      </c>
      <c r="C778" t="s">
        <v>6</v>
      </c>
    </row>
    <row r="779" spans="1:3" x14ac:dyDescent="0.25">
      <c r="A779">
        <v>774</v>
      </c>
      <c r="B779" t="str">
        <f>"00786823"</f>
        <v>00786823</v>
      </c>
      <c r="C779" t="s">
        <v>6</v>
      </c>
    </row>
    <row r="780" spans="1:3" x14ac:dyDescent="0.25">
      <c r="A780">
        <v>775</v>
      </c>
      <c r="B780" t="str">
        <f>"00815335"</f>
        <v>00815335</v>
      </c>
      <c r="C780" t="s">
        <v>6</v>
      </c>
    </row>
    <row r="781" spans="1:3" x14ac:dyDescent="0.25">
      <c r="A781">
        <v>776</v>
      </c>
      <c r="B781" t="str">
        <f>"00818165"</f>
        <v>00818165</v>
      </c>
      <c r="C781" t="s">
        <v>6</v>
      </c>
    </row>
    <row r="782" spans="1:3" x14ac:dyDescent="0.25">
      <c r="A782">
        <v>777</v>
      </c>
      <c r="B782" t="str">
        <f>"00448927"</f>
        <v>00448927</v>
      </c>
      <c r="C782" t="s">
        <v>6</v>
      </c>
    </row>
    <row r="783" spans="1:3" x14ac:dyDescent="0.25">
      <c r="A783">
        <v>778</v>
      </c>
      <c r="B783" t="str">
        <f>"00819129"</f>
        <v>00819129</v>
      </c>
      <c r="C783" t="s">
        <v>6</v>
      </c>
    </row>
    <row r="784" spans="1:3" x14ac:dyDescent="0.25">
      <c r="A784">
        <v>779</v>
      </c>
      <c r="B784" t="str">
        <f>"00817351"</f>
        <v>00817351</v>
      </c>
      <c r="C784" t="s">
        <v>6</v>
      </c>
    </row>
    <row r="785" spans="1:3" x14ac:dyDescent="0.25">
      <c r="A785">
        <v>780</v>
      </c>
      <c r="B785" t="str">
        <f>"00151002"</f>
        <v>00151002</v>
      </c>
      <c r="C785" t="s">
        <v>6</v>
      </c>
    </row>
    <row r="786" spans="1:3" x14ac:dyDescent="0.25">
      <c r="A786">
        <v>781</v>
      </c>
      <c r="B786" t="str">
        <f>"00556250"</f>
        <v>00556250</v>
      </c>
      <c r="C786" t="s">
        <v>6</v>
      </c>
    </row>
    <row r="787" spans="1:3" x14ac:dyDescent="0.25">
      <c r="A787">
        <v>782</v>
      </c>
      <c r="B787" t="str">
        <f>"00817809"</f>
        <v>00817809</v>
      </c>
      <c r="C787" t="s">
        <v>6</v>
      </c>
    </row>
    <row r="788" spans="1:3" x14ac:dyDescent="0.25">
      <c r="A788">
        <v>783</v>
      </c>
      <c r="B788" t="str">
        <f>"00818500"</f>
        <v>00818500</v>
      </c>
      <c r="C788" t="s">
        <v>6</v>
      </c>
    </row>
    <row r="789" spans="1:3" x14ac:dyDescent="0.25">
      <c r="A789">
        <v>784</v>
      </c>
      <c r="B789" t="str">
        <f>"00818093"</f>
        <v>00818093</v>
      </c>
      <c r="C789" t="s">
        <v>6</v>
      </c>
    </row>
    <row r="790" spans="1:3" x14ac:dyDescent="0.25">
      <c r="A790">
        <v>785</v>
      </c>
      <c r="B790" t="str">
        <f>"00818937"</f>
        <v>00818937</v>
      </c>
      <c r="C790" t="s">
        <v>6</v>
      </c>
    </row>
    <row r="791" spans="1:3" x14ac:dyDescent="0.25">
      <c r="A791">
        <v>786</v>
      </c>
      <c r="B791" t="str">
        <f>"00818187"</f>
        <v>00818187</v>
      </c>
      <c r="C791" t="s">
        <v>6</v>
      </c>
    </row>
    <row r="792" spans="1:3" x14ac:dyDescent="0.25">
      <c r="A792">
        <v>787</v>
      </c>
      <c r="B792" t="str">
        <f>"00818137"</f>
        <v>00818137</v>
      </c>
      <c r="C792" t="s">
        <v>6</v>
      </c>
    </row>
    <row r="793" spans="1:3" x14ac:dyDescent="0.25">
      <c r="A793">
        <v>788</v>
      </c>
      <c r="B793" t="str">
        <f>"00741801"</f>
        <v>00741801</v>
      </c>
      <c r="C793" t="s">
        <v>6</v>
      </c>
    </row>
    <row r="794" spans="1:3" x14ac:dyDescent="0.25">
      <c r="A794">
        <v>789</v>
      </c>
      <c r="B794" t="str">
        <f>"00818987"</f>
        <v>00818987</v>
      </c>
      <c r="C794" t="s">
        <v>6</v>
      </c>
    </row>
    <row r="795" spans="1:3" x14ac:dyDescent="0.25">
      <c r="A795">
        <v>790</v>
      </c>
      <c r="B795" t="str">
        <f>"00790494"</f>
        <v>00790494</v>
      </c>
      <c r="C795" t="s">
        <v>6</v>
      </c>
    </row>
    <row r="796" spans="1:3" x14ac:dyDescent="0.25">
      <c r="A796">
        <v>791</v>
      </c>
      <c r="B796" t="str">
        <f>"00812781"</f>
        <v>00812781</v>
      </c>
      <c r="C796" t="s">
        <v>6</v>
      </c>
    </row>
    <row r="797" spans="1:3" x14ac:dyDescent="0.25">
      <c r="A797">
        <v>792</v>
      </c>
      <c r="B797" t="str">
        <f>"00818887"</f>
        <v>00818887</v>
      </c>
      <c r="C797" t="s">
        <v>6</v>
      </c>
    </row>
    <row r="798" spans="1:3" x14ac:dyDescent="0.25">
      <c r="A798">
        <v>793</v>
      </c>
      <c r="B798" t="str">
        <f>"00788858"</f>
        <v>00788858</v>
      </c>
      <c r="C798" t="s">
        <v>6</v>
      </c>
    </row>
    <row r="799" spans="1:3" x14ac:dyDescent="0.25">
      <c r="A799">
        <v>794</v>
      </c>
      <c r="B799" t="str">
        <f>"00816258"</f>
        <v>00816258</v>
      </c>
      <c r="C799" t="s">
        <v>6</v>
      </c>
    </row>
    <row r="800" spans="1:3" x14ac:dyDescent="0.25">
      <c r="A800">
        <v>795</v>
      </c>
      <c r="B800" t="str">
        <f>"00769575"</f>
        <v>00769575</v>
      </c>
      <c r="C800" t="s">
        <v>6</v>
      </c>
    </row>
    <row r="801" spans="1:3" x14ac:dyDescent="0.25">
      <c r="A801">
        <v>796</v>
      </c>
      <c r="B801" t="str">
        <f>"00816700"</f>
        <v>00816700</v>
      </c>
      <c r="C801" t="s">
        <v>6</v>
      </c>
    </row>
    <row r="802" spans="1:3" x14ac:dyDescent="0.25">
      <c r="A802">
        <v>797</v>
      </c>
      <c r="B802" t="str">
        <f>"00816695"</f>
        <v>00816695</v>
      </c>
      <c r="C802" t="s">
        <v>6</v>
      </c>
    </row>
    <row r="803" spans="1:3" x14ac:dyDescent="0.25">
      <c r="A803">
        <v>798</v>
      </c>
      <c r="B803" t="str">
        <f>"00661508"</f>
        <v>00661508</v>
      </c>
      <c r="C803" t="s">
        <v>6</v>
      </c>
    </row>
    <row r="804" spans="1:3" x14ac:dyDescent="0.25">
      <c r="A804">
        <v>799</v>
      </c>
      <c r="B804" t="str">
        <f>"00446653"</f>
        <v>00446653</v>
      </c>
      <c r="C804" t="s">
        <v>6</v>
      </c>
    </row>
    <row r="805" spans="1:3" x14ac:dyDescent="0.25">
      <c r="A805">
        <v>800</v>
      </c>
      <c r="B805" t="str">
        <f>"00770856"</f>
        <v>00770856</v>
      </c>
      <c r="C805" t="s">
        <v>6</v>
      </c>
    </row>
    <row r="806" spans="1:3" x14ac:dyDescent="0.25">
      <c r="A806">
        <v>801</v>
      </c>
      <c r="B806" t="str">
        <f>"00089043"</f>
        <v>00089043</v>
      </c>
      <c r="C806" t="s">
        <v>6</v>
      </c>
    </row>
    <row r="807" spans="1:3" x14ac:dyDescent="0.25">
      <c r="A807">
        <v>802</v>
      </c>
      <c r="B807" t="str">
        <f>"00448541"</f>
        <v>00448541</v>
      </c>
      <c r="C807" t="s">
        <v>6</v>
      </c>
    </row>
    <row r="808" spans="1:3" x14ac:dyDescent="0.25">
      <c r="A808">
        <v>803</v>
      </c>
      <c r="B808" t="str">
        <f>"00819055"</f>
        <v>00819055</v>
      </c>
      <c r="C808" t="s">
        <v>6</v>
      </c>
    </row>
    <row r="809" spans="1:3" x14ac:dyDescent="0.25">
      <c r="A809">
        <v>804</v>
      </c>
      <c r="B809" t="str">
        <f>"00298819"</f>
        <v>00298819</v>
      </c>
      <c r="C809" t="s">
        <v>6</v>
      </c>
    </row>
    <row r="810" spans="1:3" x14ac:dyDescent="0.25">
      <c r="A810">
        <v>805</v>
      </c>
      <c r="B810" t="str">
        <f>"00818955"</f>
        <v>00818955</v>
      </c>
      <c r="C810" t="s">
        <v>6</v>
      </c>
    </row>
    <row r="811" spans="1:3" x14ac:dyDescent="0.25">
      <c r="A811">
        <v>806</v>
      </c>
      <c r="B811" t="str">
        <f>"00819163"</f>
        <v>00819163</v>
      </c>
      <c r="C811" t="s">
        <v>6</v>
      </c>
    </row>
    <row r="812" spans="1:3" x14ac:dyDescent="0.25">
      <c r="A812">
        <v>807</v>
      </c>
      <c r="B812" t="str">
        <f>"00819309"</f>
        <v>00819309</v>
      </c>
      <c r="C812" t="s">
        <v>6</v>
      </c>
    </row>
    <row r="813" spans="1:3" x14ac:dyDescent="0.25">
      <c r="A813">
        <v>808</v>
      </c>
      <c r="B813" t="str">
        <f>"00361501"</f>
        <v>00361501</v>
      </c>
      <c r="C813" t="s">
        <v>6</v>
      </c>
    </row>
    <row r="814" spans="1:3" x14ac:dyDescent="0.25">
      <c r="A814">
        <v>809</v>
      </c>
      <c r="B814" t="str">
        <f>"00816721"</f>
        <v>00816721</v>
      </c>
      <c r="C814" t="s">
        <v>6</v>
      </c>
    </row>
    <row r="815" spans="1:3" x14ac:dyDescent="0.25">
      <c r="A815">
        <v>810</v>
      </c>
      <c r="B815" t="str">
        <f>"00444220"</f>
        <v>00444220</v>
      </c>
      <c r="C815" t="s">
        <v>6</v>
      </c>
    </row>
    <row r="816" spans="1:3" x14ac:dyDescent="0.25">
      <c r="A816">
        <v>811</v>
      </c>
      <c r="B816" t="str">
        <f>"00688042"</f>
        <v>00688042</v>
      </c>
      <c r="C816" t="s">
        <v>6</v>
      </c>
    </row>
    <row r="817" spans="1:3" x14ac:dyDescent="0.25">
      <c r="A817">
        <v>812</v>
      </c>
      <c r="B817" t="str">
        <f>"00730235"</f>
        <v>00730235</v>
      </c>
      <c r="C817" t="s">
        <v>6</v>
      </c>
    </row>
    <row r="818" spans="1:3" x14ac:dyDescent="0.25">
      <c r="A818">
        <v>813</v>
      </c>
      <c r="B818" t="str">
        <f>"00044580"</f>
        <v>00044580</v>
      </c>
      <c r="C818" t="s">
        <v>6</v>
      </c>
    </row>
    <row r="819" spans="1:3" x14ac:dyDescent="0.25">
      <c r="A819">
        <v>814</v>
      </c>
      <c r="B819" t="str">
        <f>"00655359"</f>
        <v>00655359</v>
      </c>
      <c r="C819" t="s">
        <v>6</v>
      </c>
    </row>
    <row r="820" spans="1:3" x14ac:dyDescent="0.25">
      <c r="A820">
        <v>815</v>
      </c>
      <c r="B820" t="str">
        <f>"00766864"</f>
        <v>00766864</v>
      </c>
      <c r="C820" t="s">
        <v>6</v>
      </c>
    </row>
    <row r="821" spans="1:3" x14ac:dyDescent="0.25">
      <c r="A821">
        <v>816</v>
      </c>
      <c r="B821" t="str">
        <f>"00816152"</f>
        <v>00816152</v>
      </c>
      <c r="C821" t="s">
        <v>6</v>
      </c>
    </row>
    <row r="822" spans="1:3" x14ac:dyDescent="0.25">
      <c r="A822">
        <v>817</v>
      </c>
      <c r="B822" t="str">
        <f>"00445160"</f>
        <v>00445160</v>
      </c>
      <c r="C822" t="s">
        <v>6</v>
      </c>
    </row>
    <row r="823" spans="1:3" x14ac:dyDescent="0.25">
      <c r="A823">
        <v>818</v>
      </c>
      <c r="B823" t="str">
        <f>"00449043"</f>
        <v>00449043</v>
      </c>
      <c r="C823" t="s">
        <v>6</v>
      </c>
    </row>
    <row r="824" spans="1:3" x14ac:dyDescent="0.25">
      <c r="A824">
        <v>819</v>
      </c>
      <c r="B824" t="str">
        <f>"00816292"</f>
        <v>00816292</v>
      </c>
      <c r="C824" t="s">
        <v>6</v>
      </c>
    </row>
    <row r="825" spans="1:3" x14ac:dyDescent="0.25">
      <c r="A825">
        <v>820</v>
      </c>
      <c r="B825" t="str">
        <f>"00685365"</f>
        <v>00685365</v>
      </c>
      <c r="C825" t="s">
        <v>6</v>
      </c>
    </row>
    <row r="826" spans="1:3" x14ac:dyDescent="0.25">
      <c r="A826">
        <v>821</v>
      </c>
      <c r="B826" t="str">
        <f>"00816935"</f>
        <v>00816935</v>
      </c>
      <c r="C826" t="s">
        <v>6</v>
      </c>
    </row>
    <row r="827" spans="1:3" x14ac:dyDescent="0.25">
      <c r="A827">
        <v>822</v>
      </c>
      <c r="B827" t="str">
        <f>"00816950"</f>
        <v>00816950</v>
      </c>
      <c r="C827" t="s">
        <v>6</v>
      </c>
    </row>
    <row r="828" spans="1:3" x14ac:dyDescent="0.25">
      <c r="A828">
        <v>823</v>
      </c>
      <c r="B828" t="str">
        <f>"00270592"</f>
        <v>00270592</v>
      </c>
      <c r="C828" t="s">
        <v>6</v>
      </c>
    </row>
    <row r="829" spans="1:3" x14ac:dyDescent="0.25">
      <c r="A829">
        <v>824</v>
      </c>
      <c r="B829" t="str">
        <f>"00113592"</f>
        <v>00113592</v>
      </c>
      <c r="C829" t="s">
        <v>6</v>
      </c>
    </row>
    <row r="830" spans="1:3" x14ac:dyDescent="0.25">
      <c r="A830">
        <v>825</v>
      </c>
      <c r="B830" t="str">
        <f>"00474116"</f>
        <v>00474116</v>
      </c>
      <c r="C830" t="s">
        <v>6</v>
      </c>
    </row>
    <row r="831" spans="1:3" x14ac:dyDescent="0.25">
      <c r="A831">
        <v>826</v>
      </c>
      <c r="B831" t="str">
        <f>"00815529"</f>
        <v>00815529</v>
      </c>
      <c r="C831" t="s">
        <v>6</v>
      </c>
    </row>
    <row r="832" spans="1:3" x14ac:dyDescent="0.25">
      <c r="A832">
        <v>827</v>
      </c>
      <c r="B832" t="str">
        <f>"00306919"</f>
        <v>00306919</v>
      </c>
      <c r="C832" t="s">
        <v>6</v>
      </c>
    </row>
    <row r="833" spans="1:3" x14ac:dyDescent="0.25">
      <c r="A833">
        <v>828</v>
      </c>
      <c r="B833" t="str">
        <f>"201406006597"</f>
        <v>201406006597</v>
      </c>
      <c r="C833" t="s">
        <v>6</v>
      </c>
    </row>
    <row r="834" spans="1:3" x14ac:dyDescent="0.25">
      <c r="A834">
        <v>829</v>
      </c>
      <c r="B834" t="str">
        <f>"00816205"</f>
        <v>00816205</v>
      </c>
      <c r="C834" t="s">
        <v>6</v>
      </c>
    </row>
    <row r="835" spans="1:3" x14ac:dyDescent="0.25">
      <c r="A835">
        <v>830</v>
      </c>
      <c r="B835" t="str">
        <f>"00816521"</f>
        <v>00816521</v>
      </c>
      <c r="C835" t="s">
        <v>6</v>
      </c>
    </row>
    <row r="836" spans="1:3" x14ac:dyDescent="0.25">
      <c r="A836">
        <v>831</v>
      </c>
      <c r="B836" t="str">
        <f>"00816263"</f>
        <v>00816263</v>
      </c>
      <c r="C836" t="s">
        <v>6</v>
      </c>
    </row>
    <row r="837" spans="1:3" x14ac:dyDescent="0.25">
      <c r="A837">
        <v>832</v>
      </c>
      <c r="B837" t="str">
        <f>"00337405"</f>
        <v>00337405</v>
      </c>
      <c r="C837" t="s">
        <v>6</v>
      </c>
    </row>
    <row r="838" spans="1:3" x14ac:dyDescent="0.25">
      <c r="A838">
        <v>833</v>
      </c>
      <c r="B838" t="str">
        <f>"00816979"</f>
        <v>00816979</v>
      </c>
      <c r="C838" t="s">
        <v>6</v>
      </c>
    </row>
    <row r="839" spans="1:3" x14ac:dyDescent="0.25">
      <c r="A839">
        <v>834</v>
      </c>
      <c r="B839" t="str">
        <f>"00815951"</f>
        <v>00815951</v>
      </c>
      <c r="C839" t="s">
        <v>6</v>
      </c>
    </row>
    <row r="840" spans="1:3" x14ac:dyDescent="0.25">
      <c r="A840">
        <v>835</v>
      </c>
      <c r="B840" t="str">
        <f>"00450439"</f>
        <v>00450439</v>
      </c>
      <c r="C840" t="s">
        <v>6</v>
      </c>
    </row>
    <row r="841" spans="1:3" x14ac:dyDescent="0.25">
      <c r="A841">
        <v>836</v>
      </c>
      <c r="B841" t="str">
        <f>"00815573"</f>
        <v>00815573</v>
      </c>
      <c r="C841" t="s">
        <v>6</v>
      </c>
    </row>
    <row r="842" spans="1:3" x14ac:dyDescent="0.25">
      <c r="A842">
        <v>837</v>
      </c>
      <c r="B842" t="str">
        <f>"00506089"</f>
        <v>00506089</v>
      </c>
      <c r="C842" t="s">
        <v>6</v>
      </c>
    </row>
    <row r="843" spans="1:3" x14ac:dyDescent="0.25">
      <c r="A843">
        <v>838</v>
      </c>
      <c r="B843" t="str">
        <f>"00623249"</f>
        <v>00623249</v>
      </c>
      <c r="C843" t="s">
        <v>6</v>
      </c>
    </row>
    <row r="844" spans="1:3" x14ac:dyDescent="0.25">
      <c r="A844">
        <v>839</v>
      </c>
      <c r="B844" t="str">
        <f>"00547294"</f>
        <v>00547294</v>
      </c>
      <c r="C844" t="s">
        <v>6</v>
      </c>
    </row>
    <row r="845" spans="1:3" x14ac:dyDescent="0.25">
      <c r="A845">
        <v>840</v>
      </c>
      <c r="B845" t="str">
        <f>"00805015"</f>
        <v>00805015</v>
      </c>
      <c r="C845" t="s">
        <v>6</v>
      </c>
    </row>
    <row r="846" spans="1:3" x14ac:dyDescent="0.25">
      <c r="A846">
        <v>841</v>
      </c>
      <c r="B846" t="str">
        <f>"00419227"</f>
        <v>00419227</v>
      </c>
      <c r="C846" t="s">
        <v>6</v>
      </c>
    </row>
    <row r="847" spans="1:3" x14ac:dyDescent="0.25">
      <c r="A847">
        <v>842</v>
      </c>
      <c r="B847" t="str">
        <f>"00425925"</f>
        <v>00425925</v>
      </c>
      <c r="C847" t="s">
        <v>6</v>
      </c>
    </row>
    <row r="848" spans="1:3" x14ac:dyDescent="0.25">
      <c r="A848">
        <v>843</v>
      </c>
      <c r="B848" t="str">
        <f>"00817325"</f>
        <v>00817325</v>
      </c>
      <c r="C848" t="s">
        <v>6</v>
      </c>
    </row>
    <row r="849" spans="1:3" x14ac:dyDescent="0.25">
      <c r="A849">
        <v>844</v>
      </c>
      <c r="B849" t="str">
        <f>"00817603"</f>
        <v>00817603</v>
      </c>
      <c r="C849" t="s">
        <v>6</v>
      </c>
    </row>
    <row r="850" spans="1:3" x14ac:dyDescent="0.25">
      <c r="A850">
        <v>845</v>
      </c>
      <c r="B850" t="str">
        <f>"00156066"</f>
        <v>00156066</v>
      </c>
      <c r="C850" t="s">
        <v>6</v>
      </c>
    </row>
    <row r="851" spans="1:3" x14ac:dyDescent="0.25">
      <c r="A851">
        <v>846</v>
      </c>
      <c r="B851" t="str">
        <f>"201410005633"</f>
        <v>201410005633</v>
      </c>
      <c r="C851" t="s">
        <v>6</v>
      </c>
    </row>
    <row r="852" spans="1:3" x14ac:dyDescent="0.25">
      <c r="A852">
        <v>847</v>
      </c>
      <c r="B852" t="str">
        <f>"00557206"</f>
        <v>00557206</v>
      </c>
      <c r="C852" t="s">
        <v>6</v>
      </c>
    </row>
    <row r="853" spans="1:3" x14ac:dyDescent="0.25">
      <c r="A853">
        <v>848</v>
      </c>
      <c r="B853" t="str">
        <f>"00817519"</f>
        <v>00817519</v>
      </c>
      <c r="C853" t="s">
        <v>6</v>
      </c>
    </row>
    <row r="854" spans="1:3" x14ac:dyDescent="0.25">
      <c r="A854">
        <v>849</v>
      </c>
      <c r="B854" t="str">
        <f>"00817544"</f>
        <v>00817544</v>
      </c>
      <c r="C854" t="s">
        <v>6</v>
      </c>
    </row>
    <row r="855" spans="1:3" x14ac:dyDescent="0.25">
      <c r="A855">
        <v>850</v>
      </c>
      <c r="B855" t="str">
        <f>"00449592"</f>
        <v>00449592</v>
      </c>
      <c r="C855" t="s">
        <v>6</v>
      </c>
    </row>
    <row r="856" spans="1:3" x14ac:dyDescent="0.25">
      <c r="A856">
        <v>851</v>
      </c>
      <c r="B856" t="str">
        <f>"00137206"</f>
        <v>00137206</v>
      </c>
      <c r="C856" t="s">
        <v>6</v>
      </c>
    </row>
    <row r="857" spans="1:3" x14ac:dyDescent="0.25">
      <c r="A857">
        <v>852</v>
      </c>
      <c r="B857" t="str">
        <f>"00816042"</f>
        <v>00816042</v>
      </c>
      <c r="C857" t="s">
        <v>6</v>
      </c>
    </row>
    <row r="858" spans="1:3" x14ac:dyDescent="0.25">
      <c r="A858">
        <v>853</v>
      </c>
      <c r="B858" t="str">
        <f>"00811674"</f>
        <v>00811674</v>
      </c>
      <c r="C858" t="s">
        <v>6</v>
      </c>
    </row>
    <row r="859" spans="1:3" x14ac:dyDescent="0.25">
      <c r="A859">
        <v>854</v>
      </c>
      <c r="B859" t="str">
        <f>"00693199"</f>
        <v>00693199</v>
      </c>
      <c r="C859" t="s">
        <v>6</v>
      </c>
    </row>
    <row r="860" spans="1:3" x14ac:dyDescent="0.25">
      <c r="A860">
        <v>855</v>
      </c>
      <c r="B860" t="str">
        <f>"00448210"</f>
        <v>00448210</v>
      </c>
      <c r="C860" t="s">
        <v>6</v>
      </c>
    </row>
    <row r="861" spans="1:3" x14ac:dyDescent="0.25">
      <c r="A861">
        <v>856</v>
      </c>
      <c r="B861" t="str">
        <f>"00817406"</f>
        <v>00817406</v>
      </c>
      <c r="C861" t="s">
        <v>6</v>
      </c>
    </row>
    <row r="862" spans="1:3" x14ac:dyDescent="0.25">
      <c r="A862">
        <v>857</v>
      </c>
      <c r="B862" t="str">
        <f>"00817465"</f>
        <v>00817465</v>
      </c>
      <c r="C862" t="s">
        <v>6</v>
      </c>
    </row>
    <row r="863" spans="1:3" x14ac:dyDescent="0.25">
      <c r="A863">
        <v>858</v>
      </c>
      <c r="B863" t="str">
        <f>"00816023"</f>
        <v>00816023</v>
      </c>
      <c r="C863" t="s">
        <v>6</v>
      </c>
    </row>
    <row r="864" spans="1:3" x14ac:dyDescent="0.25">
      <c r="A864">
        <v>859</v>
      </c>
      <c r="B864" t="str">
        <f>"00816041"</f>
        <v>00816041</v>
      </c>
      <c r="C864" t="s">
        <v>6</v>
      </c>
    </row>
    <row r="865" spans="1:3" x14ac:dyDescent="0.25">
      <c r="A865">
        <v>860</v>
      </c>
      <c r="B865" t="str">
        <f>"00442836"</f>
        <v>00442836</v>
      </c>
      <c r="C865" t="s">
        <v>6</v>
      </c>
    </row>
    <row r="866" spans="1:3" x14ac:dyDescent="0.25">
      <c r="A866">
        <v>861</v>
      </c>
      <c r="B866" t="str">
        <f>"00571042"</f>
        <v>00571042</v>
      </c>
      <c r="C866" t="s">
        <v>6</v>
      </c>
    </row>
    <row r="867" spans="1:3" x14ac:dyDescent="0.25">
      <c r="A867">
        <v>862</v>
      </c>
      <c r="B867" t="str">
        <f>"00817962"</f>
        <v>00817962</v>
      </c>
      <c r="C867" t="s">
        <v>6</v>
      </c>
    </row>
    <row r="868" spans="1:3" x14ac:dyDescent="0.25">
      <c r="A868">
        <v>863</v>
      </c>
      <c r="B868" t="str">
        <f>"00182380"</f>
        <v>00182380</v>
      </c>
      <c r="C868" t="s">
        <v>6</v>
      </c>
    </row>
    <row r="869" spans="1:3" x14ac:dyDescent="0.25">
      <c r="A869">
        <v>864</v>
      </c>
      <c r="B869" t="str">
        <f>"00767366"</f>
        <v>00767366</v>
      </c>
      <c r="C869" t="s">
        <v>6</v>
      </c>
    </row>
    <row r="870" spans="1:3" x14ac:dyDescent="0.25">
      <c r="A870">
        <v>865</v>
      </c>
      <c r="B870" t="str">
        <f>"00795783"</f>
        <v>00795783</v>
      </c>
      <c r="C870" t="s">
        <v>6</v>
      </c>
    </row>
    <row r="871" spans="1:3" x14ac:dyDescent="0.25">
      <c r="A871">
        <v>866</v>
      </c>
      <c r="B871" t="str">
        <f>"00686237"</f>
        <v>00686237</v>
      </c>
      <c r="C871" t="s">
        <v>6</v>
      </c>
    </row>
    <row r="872" spans="1:3" x14ac:dyDescent="0.25">
      <c r="A872">
        <v>867</v>
      </c>
      <c r="B872" t="str">
        <f>"00814826"</f>
        <v>00814826</v>
      </c>
      <c r="C872" t="s">
        <v>6</v>
      </c>
    </row>
    <row r="873" spans="1:3" x14ac:dyDescent="0.25">
      <c r="A873">
        <v>868</v>
      </c>
      <c r="B873" t="str">
        <f>"00260527"</f>
        <v>00260527</v>
      </c>
      <c r="C873" t="s">
        <v>6</v>
      </c>
    </row>
    <row r="874" spans="1:3" x14ac:dyDescent="0.25">
      <c r="A874">
        <v>869</v>
      </c>
      <c r="B874" t="str">
        <f>"00668779"</f>
        <v>00668779</v>
      </c>
      <c r="C874" t="s">
        <v>6</v>
      </c>
    </row>
    <row r="875" spans="1:3" x14ac:dyDescent="0.25">
      <c r="A875">
        <v>870</v>
      </c>
      <c r="B875" t="str">
        <f>"00816604"</f>
        <v>00816604</v>
      </c>
      <c r="C875" t="s">
        <v>6</v>
      </c>
    </row>
    <row r="876" spans="1:3" x14ac:dyDescent="0.25">
      <c r="A876">
        <v>871</v>
      </c>
      <c r="B876" t="str">
        <f>"00805115"</f>
        <v>00805115</v>
      </c>
      <c r="C876" t="s">
        <v>6</v>
      </c>
    </row>
    <row r="877" spans="1:3" x14ac:dyDescent="0.25">
      <c r="A877">
        <v>872</v>
      </c>
      <c r="B877" t="str">
        <f>"201410007859"</f>
        <v>201410007859</v>
      </c>
      <c r="C877" t="s">
        <v>6</v>
      </c>
    </row>
    <row r="878" spans="1:3" x14ac:dyDescent="0.25">
      <c r="A878">
        <v>873</v>
      </c>
      <c r="B878" t="str">
        <f>"00817530"</f>
        <v>00817530</v>
      </c>
      <c r="C878" t="s">
        <v>6</v>
      </c>
    </row>
    <row r="879" spans="1:3" x14ac:dyDescent="0.25">
      <c r="A879">
        <v>874</v>
      </c>
      <c r="B879" t="str">
        <f>"00817678"</f>
        <v>00817678</v>
      </c>
      <c r="C879" t="s">
        <v>6</v>
      </c>
    </row>
    <row r="880" spans="1:3" x14ac:dyDescent="0.25">
      <c r="A880">
        <v>875</v>
      </c>
      <c r="B880" t="str">
        <f>"00028537"</f>
        <v>00028537</v>
      </c>
      <c r="C880" t="s">
        <v>6</v>
      </c>
    </row>
    <row r="881" spans="1:3" x14ac:dyDescent="0.25">
      <c r="A881">
        <v>876</v>
      </c>
      <c r="B881" t="str">
        <f>"00817705"</f>
        <v>00817705</v>
      </c>
      <c r="C881" t="s">
        <v>6</v>
      </c>
    </row>
    <row r="882" spans="1:3" x14ac:dyDescent="0.25">
      <c r="A882">
        <v>877</v>
      </c>
      <c r="B882" t="str">
        <f>"00817732"</f>
        <v>00817732</v>
      </c>
      <c r="C882" t="s">
        <v>6</v>
      </c>
    </row>
    <row r="883" spans="1:3" x14ac:dyDescent="0.25">
      <c r="A883">
        <v>878</v>
      </c>
      <c r="B883" t="str">
        <f>"00426425"</f>
        <v>00426425</v>
      </c>
      <c r="C883" t="s">
        <v>6</v>
      </c>
    </row>
    <row r="884" spans="1:3" x14ac:dyDescent="0.25">
      <c r="A884">
        <v>879</v>
      </c>
      <c r="B884" t="str">
        <f>"00817771"</f>
        <v>00817771</v>
      </c>
      <c r="C884" t="s">
        <v>6</v>
      </c>
    </row>
    <row r="885" spans="1:3" x14ac:dyDescent="0.25">
      <c r="A885">
        <v>880</v>
      </c>
      <c r="B885" t="str">
        <f>"00472913"</f>
        <v>00472913</v>
      </c>
      <c r="C885" t="s">
        <v>6</v>
      </c>
    </row>
    <row r="886" spans="1:3" x14ac:dyDescent="0.25">
      <c r="A886">
        <v>881</v>
      </c>
      <c r="B886" t="str">
        <f>"00443300"</f>
        <v>00443300</v>
      </c>
      <c r="C886" t="s">
        <v>6</v>
      </c>
    </row>
    <row r="887" spans="1:3" x14ac:dyDescent="0.25">
      <c r="A887">
        <v>882</v>
      </c>
      <c r="B887" t="str">
        <f>"00789946"</f>
        <v>00789946</v>
      </c>
      <c r="C887" t="s">
        <v>6</v>
      </c>
    </row>
    <row r="888" spans="1:3" x14ac:dyDescent="0.25">
      <c r="A888">
        <v>883</v>
      </c>
      <c r="B888" t="str">
        <f>"00634623"</f>
        <v>00634623</v>
      </c>
      <c r="C888" t="s">
        <v>6</v>
      </c>
    </row>
    <row r="889" spans="1:3" x14ac:dyDescent="0.25">
      <c r="A889">
        <v>884</v>
      </c>
      <c r="B889" t="str">
        <f>"00816276"</f>
        <v>00816276</v>
      </c>
      <c r="C889" t="s">
        <v>6</v>
      </c>
    </row>
    <row r="890" spans="1:3" x14ac:dyDescent="0.25">
      <c r="A890">
        <v>885</v>
      </c>
      <c r="B890" t="str">
        <f>"00341995"</f>
        <v>00341995</v>
      </c>
      <c r="C890" t="s">
        <v>6</v>
      </c>
    </row>
    <row r="891" spans="1:3" x14ac:dyDescent="0.25">
      <c r="A891">
        <v>886</v>
      </c>
      <c r="B891" t="str">
        <f>"00790562"</f>
        <v>00790562</v>
      </c>
      <c r="C891" t="s">
        <v>6</v>
      </c>
    </row>
    <row r="892" spans="1:3" x14ac:dyDescent="0.25">
      <c r="A892">
        <v>887</v>
      </c>
      <c r="B892" t="str">
        <f>"00815914"</f>
        <v>00815914</v>
      </c>
      <c r="C892" t="s">
        <v>6</v>
      </c>
    </row>
    <row r="893" spans="1:3" x14ac:dyDescent="0.25">
      <c r="A893">
        <v>888</v>
      </c>
      <c r="B893" t="str">
        <f>"00817297"</f>
        <v>00817297</v>
      </c>
      <c r="C893" t="s">
        <v>6</v>
      </c>
    </row>
    <row r="894" spans="1:3" x14ac:dyDescent="0.25">
      <c r="A894">
        <v>889</v>
      </c>
      <c r="B894" t="str">
        <f>"00076837"</f>
        <v>00076837</v>
      </c>
      <c r="C894" t="s">
        <v>6</v>
      </c>
    </row>
    <row r="895" spans="1:3" x14ac:dyDescent="0.25">
      <c r="A895">
        <v>890</v>
      </c>
      <c r="B895" t="str">
        <f>"201406011850"</f>
        <v>201406011850</v>
      </c>
      <c r="C895" t="s">
        <v>6</v>
      </c>
    </row>
    <row r="896" spans="1:3" x14ac:dyDescent="0.25">
      <c r="A896">
        <v>891</v>
      </c>
      <c r="B896" t="str">
        <f>"00557930"</f>
        <v>00557930</v>
      </c>
      <c r="C896" t="s">
        <v>6</v>
      </c>
    </row>
    <row r="897" spans="1:3" x14ac:dyDescent="0.25">
      <c r="A897">
        <v>892</v>
      </c>
      <c r="B897" t="str">
        <f>"00816074"</f>
        <v>00816074</v>
      </c>
      <c r="C897" t="s">
        <v>6</v>
      </c>
    </row>
    <row r="898" spans="1:3" x14ac:dyDescent="0.25">
      <c r="A898">
        <v>893</v>
      </c>
      <c r="B898" t="str">
        <f>"00562299"</f>
        <v>00562299</v>
      </c>
      <c r="C898" t="s">
        <v>6</v>
      </c>
    </row>
    <row r="899" spans="1:3" x14ac:dyDescent="0.25">
      <c r="A899">
        <v>894</v>
      </c>
      <c r="B899" t="str">
        <f>"00766434"</f>
        <v>00766434</v>
      </c>
      <c r="C899" t="s">
        <v>6</v>
      </c>
    </row>
    <row r="900" spans="1:3" x14ac:dyDescent="0.25">
      <c r="A900">
        <v>895</v>
      </c>
      <c r="B900" t="str">
        <f>"00817338"</f>
        <v>00817338</v>
      </c>
      <c r="C900" t="s">
        <v>6</v>
      </c>
    </row>
    <row r="901" spans="1:3" x14ac:dyDescent="0.25">
      <c r="A901">
        <v>896</v>
      </c>
      <c r="B901" t="str">
        <f>"00339795"</f>
        <v>00339795</v>
      </c>
      <c r="C901" t="s">
        <v>6</v>
      </c>
    </row>
    <row r="902" spans="1:3" x14ac:dyDescent="0.25">
      <c r="A902">
        <v>897</v>
      </c>
      <c r="B902" t="str">
        <f>"201604001088"</f>
        <v>201604001088</v>
      </c>
      <c r="C902" t="s">
        <v>6</v>
      </c>
    </row>
    <row r="903" spans="1:3" x14ac:dyDescent="0.25">
      <c r="A903">
        <v>898</v>
      </c>
      <c r="B903" t="str">
        <f>"00817841"</f>
        <v>00817841</v>
      </c>
      <c r="C903" t="s">
        <v>6</v>
      </c>
    </row>
    <row r="904" spans="1:3" x14ac:dyDescent="0.25">
      <c r="A904">
        <v>899</v>
      </c>
      <c r="B904" t="str">
        <f>"00818025"</f>
        <v>00818025</v>
      </c>
      <c r="C904" t="s">
        <v>6</v>
      </c>
    </row>
    <row r="905" spans="1:3" x14ac:dyDescent="0.25">
      <c r="A905">
        <v>900</v>
      </c>
      <c r="B905" t="str">
        <f>"00319236"</f>
        <v>00319236</v>
      </c>
      <c r="C905" t="s">
        <v>6</v>
      </c>
    </row>
    <row r="906" spans="1:3" x14ac:dyDescent="0.25">
      <c r="A906">
        <v>901</v>
      </c>
      <c r="B906" t="str">
        <f>"00817513"</f>
        <v>00817513</v>
      </c>
      <c r="C906" t="s">
        <v>6</v>
      </c>
    </row>
    <row r="907" spans="1:3" x14ac:dyDescent="0.25">
      <c r="A907">
        <v>902</v>
      </c>
      <c r="B907" t="str">
        <f>"00816603"</f>
        <v>00816603</v>
      </c>
      <c r="C907" t="s">
        <v>6</v>
      </c>
    </row>
    <row r="908" spans="1:3" x14ac:dyDescent="0.25">
      <c r="A908">
        <v>903</v>
      </c>
      <c r="B908" t="str">
        <f>"00699330"</f>
        <v>00699330</v>
      </c>
      <c r="C908" t="s">
        <v>6</v>
      </c>
    </row>
    <row r="909" spans="1:3" x14ac:dyDescent="0.25">
      <c r="A909">
        <v>904</v>
      </c>
      <c r="B909" t="str">
        <f>"00817319"</f>
        <v>00817319</v>
      </c>
      <c r="C909" t="s">
        <v>6</v>
      </c>
    </row>
    <row r="910" spans="1:3" x14ac:dyDescent="0.25">
      <c r="A910">
        <v>905</v>
      </c>
      <c r="B910" t="str">
        <f>"00817508"</f>
        <v>00817508</v>
      </c>
      <c r="C910" t="s">
        <v>6</v>
      </c>
    </row>
    <row r="911" spans="1:3" x14ac:dyDescent="0.25">
      <c r="A911">
        <v>906</v>
      </c>
      <c r="B911" t="str">
        <f>"00440806"</f>
        <v>00440806</v>
      </c>
      <c r="C911" t="s">
        <v>6</v>
      </c>
    </row>
    <row r="912" spans="1:3" x14ac:dyDescent="0.25">
      <c r="A912">
        <v>907</v>
      </c>
      <c r="B912" t="str">
        <f>"00662784"</f>
        <v>00662784</v>
      </c>
      <c r="C912" t="s">
        <v>6</v>
      </c>
    </row>
    <row r="913" spans="1:3" x14ac:dyDescent="0.25">
      <c r="A913">
        <v>908</v>
      </c>
      <c r="B913" t="str">
        <f>"00439219"</f>
        <v>00439219</v>
      </c>
      <c r="C913" t="s">
        <v>6</v>
      </c>
    </row>
    <row r="914" spans="1:3" x14ac:dyDescent="0.25">
      <c r="A914">
        <v>909</v>
      </c>
      <c r="B914" t="str">
        <f>"00222044"</f>
        <v>00222044</v>
      </c>
      <c r="C914" t="s">
        <v>6</v>
      </c>
    </row>
    <row r="915" spans="1:3" x14ac:dyDescent="0.25">
      <c r="A915">
        <v>910</v>
      </c>
      <c r="B915" t="str">
        <f>"00047840"</f>
        <v>00047840</v>
      </c>
      <c r="C915" t="s">
        <v>6</v>
      </c>
    </row>
    <row r="916" spans="1:3" x14ac:dyDescent="0.25">
      <c r="A916">
        <v>911</v>
      </c>
      <c r="B916" t="str">
        <f>"00449690"</f>
        <v>00449690</v>
      </c>
      <c r="C916" t="s">
        <v>6</v>
      </c>
    </row>
    <row r="917" spans="1:3" x14ac:dyDescent="0.25">
      <c r="A917">
        <v>912</v>
      </c>
      <c r="B917" t="str">
        <f>"00817368"</f>
        <v>00817368</v>
      </c>
      <c r="C917" t="s">
        <v>6</v>
      </c>
    </row>
    <row r="918" spans="1:3" x14ac:dyDescent="0.25">
      <c r="A918">
        <v>913</v>
      </c>
      <c r="B918" t="str">
        <f>"00817379"</f>
        <v>00817379</v>
      </c>
      <c r="C918" t="s">
        <v>6</v>
      </c>
    </row>
    <row r="919" spans="1:3" x14ac:dyDescent="0.25">
      <c r="A919">
        <v>914</v>
      </c>
      <c r="B919" t="str">
        <f>"00728326"</f>
        <v>00728326</v>
      </c>
      <c r="C919" t="s">
        <v>6</v>
      </c>
    </row>
    <row r="920" spans="1:3" x14ac:dyDescent="0.25">
      <c r="A920">
        <v>915</v>
      </c>
      <c r="B920" t="str">
        <f>"00785159"</f>
        <v>00785159</v>
      </c>
      <c r="C920" t="s">
        <v>6</v>
      </c>
    </row>
    <row r="921" spans="1:3" x14ac:dyDescent="0.25">
      <c r="A921">
        <v>916</v>
      </c>
      <c r="B921" t="str">
        <f>"201406005159"</f>
        <v>201406005159</v>
      </c>
      <c r="C921" t="s">
        <v>6</v>
      </c>
    </row>
    <row r="922" spans="1:3" x14ac:dyDescent="0.25">
      <c r="A922">
        <v>917</v>
      </c>
      <c r="B922" t="str">
        <f>"00449771"</f>
        <v>00449771</v>
      </c>
      <c r="C922" t="s">
        <v>6</v>
      </c>
    </row>
    <row r="923" spans="1:3" x14ac:dyDescent="0.25">
      <c r="A923">
        <v>918</v>
      </c>
      <c r="B923" t="str">
        <f>"00149896"</f>
        <v>00149896</v>
      </c>
      <c r="C923" t="s">
        <v>6</v>
      </c>
    </row>
    <row r="924" spans="1:3" x14ac:dyDescent="0.25">
      <c r="A924">
        <v>919</v>
      </c>
      <c r="B924" t="str">
        <f>"00817512"</f>
        <v>00817512</v>
      </c>
      <c r="C924" t="s">
        <v>6</v>
      </c>
    </row>
    <row r="925" spans="1:3" x14ac:dyDescent="0.25">
      <c r="A925">
        <v>920</v>
      </c>
      <c r="B925" t="str">
        <f>"00261579"</f>
        <v>00261579</v>
      </c>
      <c r="C925" t="s">
        <v>6</v>
      </c>
    </row>
    <row r="926" spans="1:3" x14ac:dyDescent="0.25">
      <c r="A926">
        <v>921</v>
      </c>
      <c r="B926" t="str">
        <f>"00808368"</f>
        <v>00808368</v>
      </c>
      <c r="C926" t="s">
        <v>6</v>
      </c>
    </row>
    <row r="927" spans="1:3" x14ac:dyDescent="0.25">
      <c r="A927">
        <v>922</v>
      </c>
      <c r="B927" t="str">
        <f>"00817856"</f>
        <v>00817856</v>
      </c>
      <c r="C927" t="s">
        <v>6</v>
      </c>
    </row>
    <row r="928" spans="1:3" x14ac:dyDescent="0.25">
      <c r="A928">
        <v>923</v>
      </c>
      <c r="B928" t="str">
        <f>"00726885"</f>
        <v>00726885</v>
      </c>
      <c r="C928" t="s">
        <v>6</v>
      </c>
    </row>
    <row r="929" spans="1:3" x14ac:dyDescent="0.25">
      <c r="A929">
        <v>924</v>
      </c>
      <c r="B929" t="str">
        <f>"00817546"</f>
        <v>00817546</v>
      </c>
      <c r="C929" t="s">
        <v>6</v>
      </c>
    </row>
    <row r="930" spans="1:3" x14ac:dyDescent="0.25">
      <c r="A930">
        <v>925</v>
      </c>
      <c r="B930" t="str">
        <f>"00033112"</f>
        <v>00033112</v>
      </c>
      <c r="C930" t="s">
        <v>6</v>
      </c>
    </row>
    <row r="931" spans="1:3" x14ac:dyDescent="0.25">
      <c r="A931">
        <v>926</v>
      </c>
      <c r="B931" t="str">
        <f>"00292899"</f>
        <v>00292899</v>
      </c>
      <c r="C931" t="s">
        <v>6</v>
      </c>
    </row>
    <row r="932" spans="1:3" x14ac:dyDescent="0.25">
      <c r="A932">
        <v>927</v>
      </c>
      <c r="B932" t="str">
        <f>"00816078"</f>
        <v>00816078</v>
      </c>
      <c r="C932" t="s">
        <v>6</v>
      </c>
    </row>
    <row r="933" spans="1:3" x14ac:dyDescent="0.25">
      <c r="A933">
        <v>928</v>
      </c>
      <c r="B933" t="str">
        <f>"00815646"</f>
        <v>00815646</v>
      </c>
      <c r="C933" t="s">
        <v>6</v>
      </c>
    </row>
    <row r="934" spans="1:3" x14ac:dyDescent="0.25">
      <c r="A934">
        <v>929</v>
      </c>
      <c r="B934" t="str">
        <f>"00778980"</f>
        <v>00778980</v>
      </c>
      <c r="C934" t="s">
        <v>6</v>
      </c>
    </row>
    <row r="935" spans="1:3" x14ac:dyDescent="0.25">
      <c r="A935">
        <v>930</v>
      </c>
      <c r="B935" t="str">
        <f>"00817203"</f>
        <v>00817203</v>
      </c>
      <c r="C935" t="s">
        <v>6</v>
      </c>
    </row>
    <row r="936" spans="1:3" x14ac:dyDescent="0.25">
      <c r="A936">
        <v>931</v>
      </c>
      <c r="B936" t="str">
        <f>"00817205"</f>
        <v>00817205</v>
      </c>
      <c r="C936" t="s">
        <v>6</v>
      </c>
    </row>
    <row r="937" spans="1:3" x14ac:dyDescent="0.25">
      <c r="A937">
        <v>932</v>
      </c>
      <c r="B937" t="str">
        <f>"00445959"</f>
        <v>00445959</v>
      </c>
      <c r="C937" t="s">
        <v>6</v>
      </c>
    </row>
    <row r="938" spans="1:3" x14ac:dyDescent="0.25">
      <c r="A938">
        <v>933</v>
      </c>
      <c r="B938" t="str">
        <f>"00544302"</f>
        <v>00544302</v>
      </c>
      <c r="C938" t="s">
        <v>6</v>
      </c>
    </row>
    <row r="939" spans="1:3" x14ac:dyDescent="0.25">
      <c r="A939">
        <v>934</v>
      </c>
      <c r="B939" t="str">
        <f>"00444064"</f>
        <v>00444064</v>
      </c>
      <c r="C939" t="s">
        <v>6</v>
      </c>
    </row>
    <row r="940" spans="1:3" x14ac:dyDescent="0.25">
      <c r="A940">
        <v>935</v>
      </c>
      <c r="B940" t="str">
        <f>"00817400"</f>
        <v>00817400</v>
      </c>
      <c r="C940" t="s">
        <v>6</v>
      </c>
    </row>
    <row r="941" spans="1:3" x14ac:dyDescent="0.25">
      <c r="A941">
        <v>936</v>
      </c>
      <c r="B941" t="str">
        <f>"00817407"</f>
        <v>00817407</v>
      </c>
      <c r="C941" t="s">
        <v>6</v>
      </c>
    </row>
    <row r="942" spans="1:3" x14ac:dyDescent="0.25">
      <c r="A942">
        <v>937</v>
      </c>
      <c r="B942" t="str">
        <f>"00815792"</f>
        <v>00815792</v>
      </c>
      <c r="C942" t="s">
        <v>6</v>
      </c>
    </row>
    <row r="943" spans="1:3" x14ac:dyDescent="0.25">
      <c r="A943">
        <v>938</v>
      </c>
      <c r="B943" t="str">
        <f>"00817418"</f>
        <v>00817418</v>
      </c>
      <c r="C943" t="s">
        <v>6</v>
      </c>
    </row>
    <row r="944" spans="1:3" x14ac:dyDescent="0.25">
      <c r="A944">
        <v>939</v>
      </c>
      <c r="B944" t="str">
        <f>"00817434"</f>
        <v>00817434</v>
      </c>
      <c r="C944" t="s">
        <v>6</v>
      </c>
    </row>
    <row r="945" spans="1:3" x14ac:dyDescent="0.25">
      <c r="A945">
        <v>940</v>
      </c>
      <c r="B945" t="str">
        <f>"00789319"</f>
        <v>00789319</v>
      </c>
      <c r="C945" t="s">
        <v>6</v>
      </c>
    </row>
    <row r="946" spans="1:3" x14ac:dyDescent="0.25">
      <c r="A946">
        <v>941</v>
      </c>
      <c r="B946" t="str">
        <f>"00799347"</f>
        <v>00799347</v>
      </c>
      <c r="C946" t="s">
        <v>6</v>
      </c>
    </row>
    <row r="947" spans="1:3" x14ac:dyDescent="0.25">
      <c r="A947">
        <v>942</v>
      </c>
      <c r="B947" t="str">
        <f>"00817160"</f>
        <v>00817160</v>
      </c>
      <c r="C947" t="s">
        <v>6</v>
      </c>
    </row>
    <row r="948" spans="1:3" x14ac:dyDescent="0.25">
      <c r="A948">
        <v>943</v>
      </c>
      <c r="B948" t="str">
        <f>"00817825"</f>
        <v>00817825</v>
      </c>
      <c r="C948" t="s">
        <v>6</v>
      </c>
    </row>
    <row r="949" spans="1:3" x14ac:dyDescent="0.25">
      <c r="A949">
        <v>944</v>
      </c>
      <c r="B949" t="str">
        <f>"00817917"</f>
        <v>00817917</v>
      </c>
      <c r="C949" t="s">
        <v>6</v>
      </c>
    </row>
    <row r="950" spans="1:3" x14ac:dyDescent="0.25">
      <c r="A950">
        <v>945</v>
      </c>
      <c r="B950" t="str">
        <f>"00817643"</f>
        <v>00817643</v>
      </c>
      <c r="C950" t="s">
        <v>6</v>
      </c>
    </row>
    <row r="951" spans="1:3" x14ac:dyDescent="0.25">
      <c r="A951">
        <v>946</v>
      </c>
      <c r="B951" t="str">
        <f>"00815192"</f>
        <v>00815192</v>
      </c>
      <c r="C951" t="s">
        <v>6</v>
      </c>
    </row>
    <row r="952" spans="1:3" x14ac:dyDescent="0.25">
      <c r="A952">
        <v>947</v>
      </c>
      <c r="B952" t="str">
        <f>"00816191"</f>
        <v>00816191</v>
      </c>
      <c r="C952" t="s">
        <v>6</v>
      </c>
    </row>
    <row r="953" spans="1:3" x14ac:dyDescent="0.25">
      <c r="A953">
        <v>948</v>
      </c>
      <c r="B953" t="str">
        <f>"00449941"</f>
        <v>00449941</v>
      </c>
      <c r="C953" t="s">
        <v>6</v>
      </c>
    </row>
    <row r="954" spans="1:3" x14ac:dyDescent="0.25">
      <c r="A954">
        <v>949</v>
      </c>
      <c r="B954" t="str">
        <f>"00502294"</f>
        <v>00502294</v>
      </c>
      <c r="C954" t="s">
        <v>6</v>
      </c>
    </row>
    <row r="955" spans="1:3" x14ac:dyDescent="0.25">
      <c r="A955">
        <v>950</v>
      </c>
      <c r="B955" t="str">
        <f>"00816906"</f>
        <v>00816906</v>
      </c>
      <c r="C955" t="s">
        <v>6</v>
      </c>
    </row>
    <row r="956" spans="1:3" x14ac:dyDescent="0.25">
      <c r="A956">
        <v>951</v>
      </c>
      <c r="B956" t="str">
        <f>"00817417"</f>
        <v>00817417</v>
      </c>
      <c r="C956" t="s">
        <v>6</v>
      </c>
    </row>
    <row r="957" spans="1:3" x14ac:dyDescent="0.25">
      <c r="A957">
        <v>952</v>
      </c>
      <c r="B957" t="str">
        <f>"00352543"</f>
        <v>00352543</v>
      </c>
      <c r="C957" t="s">
        <v>6</v>
      </c>
    </row>
    <row r="958" spans="1:3" x14ac:dyDescent="0.25">
      <c r="A958">
        <v>953</v>
      </c>
      <c r="B958" t="str">
        <f>"00443281"</f>
        <v>00443281</v>
      </c>
      <c r="C958" t="s">
        <v>6</v>
      </c>
    </row>
    <row r="959" spans="1:3" x14ac:dyDescent="0.25">
      <c r="A959">
        <v>954</v>
      </c>
      <c r="B959" t="str">
        <f>"00446845"</f>
        <v>00446845</v>
      </c>
      <c r="C959" t="s">
        <v>6</v>
      </c>
    </row>
    <row r="960" spans="1:3" x14ac:dyDescent="0.25">
      <c r="A960">
        <v>955</v>
      </c>
      <c r="B960" t="str">
        <f>"00817854"</f>
        <v>00817854</v>
      </c>
      <c r="C960" t="s">
        <v>6</v>
      </c>
    </row>
    <row r="961" spans="1:3" x14ac:dyDescent="0.25">
      <c r="A961">
        <v>956</v>
      </c>
      <c r="B961" t="str">
        <f>"00816381"</f>
        <v>00816381</v>
      </c>
      <c r="C961" t="s">
        <v>6</v>
      </c>
    </row>
    <row r="962" spans="1:3" x14ac:dyDescent="0.25">
      <c r="A962">
        <v>957</v>
      </c>
      <c r="B962" t="str">
        <f>"00281103"</f>
        <v>00281103</v>
      </c>
      <c r="C962" t="s">
        <v>6</v>
      </c>
    </row>
    <row r="963" spans="1:3" x14ac:dyDescent="0.25">
      <c r="A963">
        <v>958</v>
      </c>
      <c r="B963" t="str">
        <f>"00659871"</f>
        <v>00659871</v>
      </c>
      <c r="C963" t="s">
        <v>6</v>
      </c>
    </row>
    <row r="964" spans="1:3" x14ac:dyDescent="0.25">
      <c r="A964">
        <v>959</v>
      </c>
      <c r="B964" t="str">
        <f>"00769818"</f>
        <v>00769818</v>
      </c>
      <c r="C964" t="s">
        <v>6</v>
      </c>
    </row>
    <row r="965" spans="1:3" x14ac:dyDescent="0.25">
      <c r="A965">
        <v>960</v>
      </c>
      <c r="B965" t="str">
        <f>"00735624"</f>
        <v>00735624</v>
      </c>
      <c r="C965" t="s">
        <v>6</v>
      </c>
    </row>
    <row r="966" spans="1:3" x14ac:dyDescent="0.25">
      <c r="A966">
        <v>961</v>
      </c>
      <c r="B966" t="str">
        <f>"00815921"</f>
        <v>00815921</v>
      </c>
      <c r="C966" t="s">
        <v>6</v>
      </c>
    </row>
    <row r="967" spans="1:3" x14ac:dyDescent="0.25">
      <c r="A967">
        <v>962</v>
      </c>
      <c r="B967" t="str">
        <f>"00762296"</f>
        <v>00762296</v>
      </c>
      <c r="C967" t="s">
        <v>6</v>
      </c>
    </row>
    <row r="968" spans="1:3" x14ac:dyDescent="0.25">
      <c r="A968">
        <v>963</v>
      </c>
      <c r="B968" t="str">
        <f>"00801580"</f>
        <v>00801580</v>
      </c>
      <c r="C968" t="s">
        <v>6</v>
      </c>
    </row>
    <row r="969" spans="1:3" x14ac:dyDescent="0.25">
      <c r="A969">
        <v>964</v>
      </c>
      <c r="B969" t="str">
        <f>"00816081"</f>
        <v>00816081</v>
      </c>
      <c r="C969" t="s">
        <v>6</v>
      </c>
    </row>
    <row r="970" spans="1:3" x14ac:dyDescent="0.25">
      <c r="A970">
        <v>965</v>
      </c>
      <c r="B970" t="str">
        <f>"00300945"</f>
        <v>00300945</v>
      </c>
      <c r="C970" t="s">
        <v>6</v>
      </c>
    </row>
    <row r="971" spans="1:3" x14ac:dyDescent="0.25">
      <c r="A971">
        <v>966</v>
      </c>
      <c r="B971" t="str">
        <f>"00512265"</f>
        <v>00512265</v>
      </c>
      <c r="C971" t="s">
        <v>6</v>
      </c>
    </row>
    <row r="972" spans="1:3" x14ac:dyDescent="0.25">
      <c r="A972">
        <v>967</v>
      </c>
      <c r="B972" t="str">
        <f>"00212143"</f>
        <v>00212143</v>
      </c>
      <c r="C972" t="s">
        <v>6</v>
      </c>
    </row>
    <row r="973" spans="1:3" x14ac:dyDescent="0.25">
      <c r="A973">
        <v>968</v>
      </c>
      <c r="B973" t="str">
        <f>"201502002074"</f>
        <v>201502002074</v>
      </c>
      <c r="C973" t="s">
        <v>6</v>
      </c>
    </row>
    <row r="974" spans="1:3" x14ac:dyDescent="0.25">
      <c r="A974">
        <v>969</v>
      </c>
      <c r="B974" t="str">
        <f>"00340048"</f>
        <v>00340048</v>
      </c>
      <c r="C974" t="s">
        <v>6</v>
      </c>
    </row>
    <row r="975" spans="1:3" x14ac:dyDescent="0.25">
      <c r="A975">
        <v>970</v>
      </c>
      <c r="B975" t="str">
        <f>"00447832"</f>
        <v>00447832</v>
      </c>
      <c r="C975" t="s">
        <v>6</v>
      </c>
    </row>
    <row r="976" spans="1:3" x14ac:dyDescent="0.25">
      <c r="A976">
        <v>971</v>
      </c>
      <c r="B976" t="str">
        <f>"00812648"</f>
        <v>00812648</v>
      </c>
      <c r="C976" t="s">
        <v>6</v>
      </c>
    </row>
    <row r="977" spans="1:3" x14ac:dyDescent="0.25">
      <c r="A977">
        <v>972</v>
      </c>
      <c r="B977" t="str">
        <f>"00765207"</f>
        <v>00765207</v>
      </c>
      <c r="C977" t="s">
        <v>6</v>
      </c>
    </row>
    <row r="978" spans="1:3" x14ac:dyDescent="0.25">
      <c r="A978">
        <v>973</v>
      </c>
      <c r="B978" t="str">
        <f>"00478827"</f>
        <v>00478827</v>
      </c>
      <c r="C978" t="s">
        <v>6</v>
      </c>
    </row>
    <row r="979" spans="1:3" x14ac:dyDescent="0.25">
      <c r="A979">
        <v>974</v>
      </c>
      <c r="B979" t="str">
        <f>"00495259"</f>
        <v>00495259</v>
      </c>
      <c r="C979" t="s">
        <v>6</v>
      </c>
    </row>
    <row r="980" spans="1:3" x14ac:dyDescent="0.25">
      <c r="A980">
        <v>975</v>
      </c>
      <c r="B980" t="str">
        <f>"00815977"</f>
        <v>00815977</v>
      </c>
      <c r="C980" t="s">
        <v>6</v>
      </c>
    </row>
    <row r="981" spans="1:3" x14ac:dyDescent="0.25">
      <c r="A981">
        <v>976</v>
      </c>
      <c r="B981" t="str">
        <f>"00816701"</f>
        <v>00816701</v>
      </c>
      <c r="C981" t="s">
        <v>6</v>
      </c>
    </row>
    <row r="982" spans="1:3" x14ac:dyDescent="0.25">
      <c r="A982">
        <v>977</v>
      </c>
      <c r="B982" t="str">
        <f>"201405002139"</f>
        <v>201405002139</v>
      </c>
      <c r="C982" t="s">
        <v>6</v>
      </c>
    </row>
    <row r="983" spans="1:3" x14ac:dyDescent="0.25">
      <c r="A983">
        <v>978</v>
      </c>
      <c r="B983" t="str">
        <f>"00816142"</f>
        <v>00816142</v>
      </c>
      <c r="C983" t="s">
        <v>6</v>
      </c>
    </row>
    <row r="984" spans="1:3" x14ac:dyDescent="0.25">
      <c r="A984">
        <v>979</v>
      </c>
      <c r="B984" t="str">
        <f>"00816335"</f>
        <v>00816335</v>
      </c>
      <c r="C984" t="s">
        <v>6</v>
      </c>
    </row>
    <row r="985" spans="1:3" x14ac:dyDescent="0.25">
      <c r="A985">
        <v>980</v>
      </c>
      <c r="B985" t="str">
        <f>"00817287"</f>
        <v>00817287</v>
      </c>
      <c r="C985" t="s">
        <v>6</v>
      </c>
    </row>
    <row r="986" spans="1:3" x14ac:dyDescent="0.25">
      <c r="A986">
        <v>981</v>
      </c>
      <c r="B986" t="str">
        <f>"00541460"</f>
        <v>00541460</v>
      </c>
      <c r="C986" t="s">
        <v>6</v>
      </c>
    </row>
    <row r="987" spans="1:3" x14ac:dyDescent="0.25">
      <c r="A987">
        <v>982</v>
      </c>
      <c r="B987" t="str">
        <f>"00745604"</f>
        <v>00745604</v>
      </c>
      <c r="C987" t="s">
        <v>6</v>
      </c>
    </row>
    <row r="988" spans="1:3" x14ac:dyDescent="0.25">
      <c r="A988">
        <v>983</v>
      </c>
      <c r="B988" t="str">
        <f>"00819271"</f>
        <v>00819271</v>
      </c>
      <c r="C988" t="s">
        <v>6</v>
      </c>
    </row>
    <row r="989" spans="1:3" x14ac:dyDescent="0.25">
      <c r="A989">
        <v>984</v>
      </c>
      <c r="B989" t="str">
        <f>"00816516"</f>
        <v>00816516</v>
      </c>
      <c r="C989" t="s">
        <v>6</v>
      </c>
    </row>
    <row r="990" spans="1:3" x14ac:dyDescent="0.25">
      <c r="A990">
        <v>985</v>
      </c>
      <c r="B990" t="str">
        <f>"00815915"</f>
        <v>00815915</v>
      </c>
      <c r="C990" t="s">
        <v>6</v>
      </c>
    </row>
    <row r="991" spans="1:3" x14ac:dyDescent="0.25">
      <c r="A991">
        <v>986</v>
      </c>
      <c r="B991" t="str">
        <f>"00218044"</f>
        <v>00218044</v>
      </c>
      <c r="C991" t="s">
        <v>6</v>
      </c>
    </row>
    <row r="992" spans="1:3" x14ac:dyDescent="0.25">
      <c r="A992">
        <v>987</v>
      </c>
      <c r="B992" t="str">
        <f>"00818658"</f>
        <v>00818658</v>
      </c>
      <c r="C992" t="s">
        <v>6</v>
      </c>
    </row>
    <row r="993" spans="1:3" x14ac:dyDescent="0.25">
      <c r="A993">
        <v>988</v>
      </c>
      <c r="B993" t="str">
        <f>"00196450"</f>
        <v>00196450</v>
      </c>
      <c r="C993" t="s">
        <v>6</v>
      </c>
    </row>
    <row r="994" spans="1:3" x14ac:dyDescent="0.25">
      <c r="A994">
        <v>989</v>
      </c>
      <c r="B994" t="str">
        <f>"00812634"</f>
        <v>00812634</v>
      </c>
      <c r="C994" t="s">
        <v>6</v>
      </c>
    </row>
    <row r="995" spans="1:3" x14ac:dyDescent="0.25">
      <c r="A995">
        <v>990</v>
      </c>
      <c r="B995" t="str">
        <f>"00816319"</f>
        <v>00816319</v>
      </c>
      <c r="C995" t="s">
        <v>6</v>
      </c>
    </row>
    <row r="996" spans="1:3" x14ac:dyDescent="0.25">
      <c r="A996">
        <v>991</v>
      </c>
      <c r="B996" t="str">
        <f>"00819289"</f>
        <v>00819289</v>
      </c>
      <c r="C996" t="s">
        <v>6</v>
      </c>
    </row>
    <row r="997" spans="1:3" x14ac:dyDescent="0.25">
      <c r="A997">
        <v>992</v>
      </c>
      <c r="B997" t="str">
        <f>"00184322"</f>
        <v>00184322</v>
      </c>
      <c r="C997" t="s">
        <v>6</v>
      </c>
    </row>
    <row r="998" spans="1:3" x14ac:dyDescent="0.25">
      <c r="A998">
        <v>993</v>
      </c>
      <c r="B998" t="str">
        <f>"00818521"</f>
        <v>00818521</v>
      </c>
      <c r="C998" t="s">
        <v>6</v>
      </c>
    </row>
    <row r="999" spans="1:3" x14ac:dyDescent="0.25">
      <c r="A999">
        <v>994</v>
      </c>
      <c r="B999" t="str">
        <f>"00506746"</f>
        <v>00506746</v>
      </c>
      <c r="C999" t="s">
        <v>6</v>
      </c>
    </row>
    <row r="1000" spans="1:3" x14ac:dyDescent="0.25">
      <c r="A1000">
        <v>995</v>
      </c>
      <c r="B1000" t="str">
        <f>"00808586"</f>
        <v>00808586</v>
      </c>
      <c r="C1000" t="s">
        <v>6</v>
      </c>
    </row>
    <row r="1001" spans="1:3" x14ac:dyDescent="0.25">
      <c r="A1001">
        <v>996</v>
      </c>
      <c r="B1001" t="str">
        <f>"00322346"</f>
        <v>00322346</v>
      </c>
      <c r="C1001" t="s">
        <v>6</v>
      </c>
    </row>
    <row r="1002" spans="1:3" x14ac:dyDescent="0.25">
      <c r="A1002">
        <v>997</v>
      </c>
      <c r="B1002" t="str">
        <f>"00817886"</f>
        <v>00817886</v>
      </c>
      <c r="C1002" t="s">
        <v>6</v>
      </c>
    </row>
    <row r="1003" spans="1:3" x14ac:dyDescent="0.25">
      <c r="A1003">
        <v>998</v>
      </c>
      <c r="B1003" t="str">
        <f>"00050434"</f>
        <v>00050434</v>
      </c>
      <c r="C1003" t="s">
        <v>6</v>
      </c>
    </row>
    <row r="1004" spans="1:3" x14ac:dyDescent="0.25">
      <c r="A1004">
        <v>999</v>
      </c>
      <c r="B1004" t="str">
        <f>"00805299"</f>
        <v>00805299</v>
      </c>
      <c r="C1004" t="s">
        <v>6</v>
      </c>
    </row>
    <row r="1005" spans="1:3" x14ac:dyDescent="0.25">
      <c r="A1005">
        <v>1000</v>
      </c>
      <c r="B1005" t="str">
        <f>"00813532"</f>
        <v>00813532</v>
      </c>
      <c r="C1005" t="s">
        <v>6</v>
      </c>
    </row>
    <row r="1006" spans="1:3" x14ac:dyDescent="0.25">
      <c r="A1006">
        <v>1001</v>
      </c>
      <c r="B1006" t="str">
        <f>"00542185"</f>
        <v>00542185</v>
      </c>
      <c r="C1006" t="s">
        <v>6</v>
      </c>
    </row>
    <row r="1007" spans="1:3" x14ac:dyDescent="0.25">
      <c r="A1007">
        <v>1002</v>
      </c>
      <c r="B1007" t="str">
        <f>"00302082"</f>
        <v>00302082</v>
      </c>
      <c r="C1007" t="s">
        <v>6</v>
      </c>
    </row>
    <row r="1008" spans="1:3" x14ac:dyDescent="0.25">
      <c r="A1008">
        <v>1003</v>
      </c>
      <c r="B1008" t="str">
        <f>"201511012519"</f>
        <v>201511012519</v>
      </c>
      <c r="C1008" t="s">
        <v>6</v>
      </c>
    </row>
    <row r="1009" spans="1:3" x14ac:dyDescent="0.25">
      <c r="A1009">
        <v>1004</v>
      </c>
      <c r="B1009" t="str">
        <f>"00432493"</f>
        <v>00432493</v>
      </c>
      <c r="C1009" t="s">
        <v>6</v>
      </c>
    </row>
    <row r="1010" spans="1:3" x14ac:dyDescent="0.25">
      <c r="A1010">
        <v>1005</v>
      </c>
      <c r="B1010" t="str">
        <f>"00817785"</f>
        <v>00817785</v>
      </c>
      <c r="C1010" t="s">
        <v>6</v>
      </c>
    </row>
    <row r="1011" spans="1:3" x14ac:dyDescent="0.25">
      <c r="A1011">
        <v>1006</v>
      </c>
      <c r="B1011" t="str">
        <f>"201511031972"</f>
        <v>201511031972</v>
      </c>
      <c r="C1011" t="s">
        <v>6</v>
      </c>
    </row>
    <row r="1012" spans="1:3" x14ac:dyDescent="0.25">
      <c r="A1012">
        <v>1007</v>
      </c>
      <c r="B1012" t="str">
        <f>"00817042"</f>
        <v>00817042</v>
      </c>
      <c r="C1012" t="s">
        <v>6</v>
      </c>
    </row>
    <row r="1013" spans="1:3" x14ac:dyDescent="0.25">
      <c r="A1013">
        <v>1008</v>
      </c>
      <c r="B1013" t="str">
        <f>"00150347"</f>
        <v>00150347</v>
      </c>
      <c r="C1013" t="s">
        <v>6</v>
      </c>
    </row>
    <row r="1014" spans="1:3" x14ac:dyDescent="0.25">
      <c r="A1014">
        <v>1009</v>
      </c>
      <c r="B1014" t="str">
        <f>"00334000"</f>
        <v>00334000</v>
      </c>
      <c r="C1014" t="s">
        <v>6</v>
      </c>
    </row>
    <row r="1015" spans="1:3" x14ac:dyDescent="0.25">
      <c r="A1015">
        <v>1010</v>
      </c>
      <c r="B1015" t="str">
        <f>"00425353"</f>
        <v>00425353</v>
      </c>
      <c r="C1015" t="s">
        <v>6</v>
      </c>
    </row>
    <row r="1016" spans="1:3" x14ac:dyDescent="0.25">
      <c r="A1016">
        <v>1011</v>
      </c>
      <c r="B1016" t="str">
        <f>"00817119"</f>
        <v>00817119</v>
      </c>
      <c r="C1016" t="s">
        <v>6</v>
      </c>
    </row>
    <row r="1017" spans="1:3" x14ac:dyDescent="0.25">
      <c r="A1017">
        <v>1012</v>
      </c>
      <c r="B1017" t="str">
        <f>"00815671"</f>
        <v>00815671</v>
      </c>
      <c r="C1017" t="s">
        <v>6</v>
      </c>
    </row>
    <row r="1018" spans="1:3" x14ac:dyDescent="0.25">
      <c r="A1018">
        <v>1013</v>
      </c>
      <c r="B1018" t="str">
        <f>"00819215"</f>
        <v>00819215</v>
      </c>
      <c r="C1018" t="s">
        <v>6</v>
      </c>
    </row>
    <row r="1019" spans="1:3" x14ac:dyDescent="0.25">
      <c r="A1019">
        <v>1014</v>
      </c>
      <c r="B1019" t="str">
        <f>"00803979"</f>
        <v>00803979</v>
      </c>
      <c r="C1019" t="s">
        <v>6</v>
      </c>
    </row>
    <row r="1020" spans="1:3" x14ac:dyDescent="0.25">
      <c r="A1020">
        <v>1015</v>
      </c>
      <c r="B1020" t="str">
        <f>"00818454"</f>
        <v>00818454</v>
      </c>
      <c r="C1020" t="s">
        <v>6</v>
      </c>
    </row>
    <row r="1021" spans="1:3" x14ac:dyDescent="0.25">
      <c r="A1021">
        <v>1016</v>
      </c>
      <c r="B1021" t="str">
        <f>"00442341"</f>
        <v>00442341</v>
      </c>
      <c r="C1021" t="s">
        <v>6</v>
      </c>
    </row>
    <row r="1022" spans="1:3" x14ac:dyDescent="0.25">
      <c r="A1022">
        <v>1017</v>
      </c>
      <c r="B1022" t="str">
        <f>"00818011"</f>
        <v>00818011</v>
      </c>
      <c r="C1022" t="s">
        <v>6</v>
      </c>
    </row>
    <row r="1023" spans="1:3" x14ac:dyDescent="0.25">
      <c r="A1023">
        <v>1018</v>
      </c>
      <c r="B1023" t="str">
        <f>"00816307"</f>
        <v>00816307</v>
      </c>
      <c r="C1023" t="s">
        <v>6</v>
      </c>
    </row>
    <row r="1024" spans="1:3" x14ac:dyDescent="0.25">
      <c r="A1024">
        <v>1019</v>
      </c>
      <c r="B1024" t="str">
        <f>"00630434"</f>
        <v>00630434</v>
      </c>
      <c r="C1024" t="s">
        <v>6</v>
      </c>
    </row>
    <row r="1025" spans="1:3" x14ac:dyDescent="0.25">
      <c r="A1025">
        <v>1020</v>
      </c>
      <c r="B1025" t="str">
        <f>"00816040"</f>
        <v>00816040</v>
      </c>
      <c r="C1025" t="s">
        <v>6</v>
      </c>
    </row>
    <row r="1026" spans="1:3" x14ac:dyDescent="0.25">
      <c r="A1026">
        <v>1021</v>
      </c>
      <c r="B1026" t="str">
        <f>"00673333"</f>
        <v>00673333</v>
      </c>
      <c r="C1026" t="s">
        <v>6</v>
      </c>
    </row>
    <row r="1027" spans="1:3" x14ac:dyDescent="0.25">
      <c r="A1027">
        <v>1022</v>
      </c>
      <c r="B1027" t="str">
        <f>"00444171"</f>
        <v>00444171</v>
      </c>
      <c r="C1027" t="s">
        <v>6</v>
      </c>
    </row>
    <row r="1028" spans="1:3" x14ac:dyDescent="0.25">
      <c r="A1028">
        <v>1023</v>
      </c>
      <c r="B1028" t="str">
        <f>"00818022"</f>
        <v>00818022</v>
      </c>
      <c r="C1028" t="s">
        <v>6</v>
      </c>
    </row>
    <row r="1029" spans="1:3" x14ac:dyDescent="0.25">
      <c r="A1029">
        <v>1024</v>
      </c>
      <c r="B1029" t="str">
        <f>"00160625"</f>
        <v>00160625</v>
      </c>
      <c r="C1029" t="s">
        <v>6</v>
      </c>
    </row>
    <row r="1030" spans="1:3" x14ac:dyDescent="0.25">
      <c r="A1030">
        <v>1025</v>
      </c>
      <c r="B1030" t="str">
        <f>"00819243"</f>
        <v>00819243</v>
      </c>
      <c r="C1030" t="s">
        <v>6</v>
      </c>
    </row>
    <row r="1031" spans="1:3" x14ac:dyDescent="0.25">
      <c r="A1031">
        <v>1026</v>
      </c>
      <c r="B1031" t="str">
        <f>"00448942"</f>
        <v>00448942</v>
      </c>
      <c r="C1031" t="s">
        <v>6</v>
      </c>
    </row>
    <row r="1032" spans="1:3" x14ac:dyDescent="0.25">
      <c r="A1032">
        <v>1027</v>
      </c>
      <c r="B1032" t="str">
        <f>"00456399"</f>
        <v>00456399</v>
      </c>
      <c r="C1032" t="s">
        <v>6</v>
      </c>
    </row>
    <row r="1033" spans="1:3" x14ac:dyDescent="0.25">
      <c r="A1033">
        <v>1028</v>
      </c>
      <c r="B1033" t="str">
        <f>"00818223"</f>
        <v>00818223</v>
      </c>
      <c r="C1033" t="s">
        <v>6</v>
      </c>
    </row>
    <row r="1034" spans="1:3" x14ac:dyDescent="0.25">
      <c r="A1034">
        <v>1029</v>
      </c>
      <c r="B1034" t="str">
        <f>"00722005"</f>
        <v>00722005</v>
      </c>
      <c r="C1034" t="s">
        <v>6</v>
      </c>
    </row>
    <row r="1035" spans="1:3" x14ac:dyDescent="0.25">
      <c r="A1035">
        <v>1030</v>
      </c>
      <c r="B1035" t="str">
        <f>"00817879"</f>
        <v>00817879</v>
      </c>
      <c r="C1035" t="s">
        <v>6</v>
      </c>
    </row>
    <row r="1036" spans="1:3" x14ac:dyDescent="0.25">
      <c r="A1036">
        <v>1031</v>
      </c>
      <c r="B1036" t="str">
        <f>"00819239"</f>
        <v>00819239</v>
      </c>
      <c r="C1036" t="s">
        <v>6</v>
      </c>
    </row>
    <row r="1037" spans="1:3" x14ac:dyDescent="0.25">
      <c r="A1037">
        <v>1032</v>
      </c>
      <c r="B1037" t="str">
        <f>"00802520"</f>
        <v>00802520</v>
      </c>
      <c r="C1037" t="s">
        <v>6</v>
      </c>
    </row>
    <row r="1038" spans="1:3" x14ac:dyDescent="0.25">
      <c r="A1038">
        <v>1033</v>
      </c>
      <c r="B1038" t="str">
        <f>"00816795"</f>
        <v>00816795</v>
      </c>
      <c r="C1038" t="s">
        <v>6</v>
      </c>
    </row>
    <row r="1039" spans="1:3" x14ac:dyDescent="0.25">
      <c r="A1039">
        <v>1034</v>
      </c>
      <c r="B1039" t="str">
        <f>"201507005187"</f>
        <v>201507005187</v>
      </c>
      <c r="C1039" t="s">
        <v>6</v>
      </c>
    </row>
    <row r="1040" spans="1:3" x14ac:dyDescent="0.25">
      <c r="A1040">
        <v>1035</v>
      </c>
      <c r="B1040" t="str">
        <f>"00817280"</f>
        <v>00817280</v>
      </c>
      <c r="C1040" t="s">
        <v>6</v>
      </c>
    </row>
    <row r="1041" spans="1:3" x14ac:dyDescent="0.25">
      <c r="A1041">
        <v>1036</v>
      </c>
      <c r="B1041" t="str">
        <f>"201402008150"</f>
        <v>201402008150</v>
      </c>
      <c r="C1041" t="s">
        <v>6</v>
      </c>
    </row>
    <row r="1042" spans="1:3" x14ac:dyDescent="0.25">
      <c r="A1042">
        <v>1037</v>
      </c>
      <c r="B1042" t="str">
        <f>"201506002773"</f>
        <v>201506002773</v>
      </c>
      <c r="C1042" t="s">
        <v>6</v>
      </c>
    </row>
    <row r="1043" spans="1:3" x14ac:dyDescent="0.25">
      <c r="A1043">
        <v>1038</v>
      </c>
      <c r="B1043" t="str">
        <f>"00430194"</f>
        <v>00430194</v>
      </c>
      <c r="C1043" t="s">
        <v>6</v>
      </c>
    </row>
    <row r="1044" spans="1:3" x14ac:dyDescent="0.25">
      <c r="A1044">
        <v>1039</v>
      </c>
      <c r="B1044" t="str">
        <f>"00147276"</f>
        <v>00147276</v>
      </c>
      <c r="C1044" t="s">
        <v>6</v>
      </c>
    </row>
    <row r="1045" spans="1:3" x14ac:dyDescent="0.25">
      <c r="A1045">
        <v>1040</v>
      </c>
      <c r="B1045" t="str">
        <f>"00817344"</f>
        <v>00817344</v>
      </c>
      <c r="C1045" t="s">
        <v>6</v>
      </c>
    </row>
    <row r="1046" spans="1:3" x14ac:dyDescent="0.25">
      <c r="A1046">
        <v>1041</v>
      </c>
      <c r="B1046" t="str">
        <f>"00443971"</f>
        <v>00443971</v>
      </c>
      <c r="C1046" t="s">
        <v>6</v>
      </c>
    </row>
    <row r="1047" spans="1:3" x14ac:dyDescent="0.25">
      <c r="A1047">
        <v>1042</v>
      </c>
      <c r="B1047" t="str">
        <f>"00659287"</f>
        <v>00659287</v>
      </c>
      <c r="C1047" t="s">
        <v>6</v>
      </c>
    </row>
    <row r="1048" spans="1:3" x14ac:dyDescent="0.25">
      <c r="A1048">
        <v>1043</v>
      </c>
      <c r="B1048" t="str">
        <f>"00442785"</f>
        <v>00442785</v>
      </c>
      <c r="C1048" t="s">
        <v>6</v>
      </c>
    </row>
    <row r="1049" spans="1:3" x14ac:dyDescent="0.25">
      <c r="A1049">
        <v>1044</v>
      </c>
      <c r="B1049" t="str">
        <f>"00818737"</f>
        <v>00818737</v>
      </c>
      <c r="C1049" t="s">
        <v>6</v>
      </c>
    </row>
    <row r="1050" spans="1:3" x14ac:dyDescent="0.25">
      <c r="A1050">
        <v>1045</v>
      </c>
      <c r="B1050" t="str">
        <f>"00663160"</f>
        <v>00663160</v>
      </c>
      <c r="C1050" t="s">
        <v>6</v>
      </c>
    </row>
    <row r="1051" spans="1:3" x14ac:dyDescent="0.25">
      <c r="A1051">
        <v>1046</v>
      </c>
      <c r="B1051" t="str">
        <f>"00817872"</f>
        <v>00817872</v>
      </c>
      <c r="C1051" t="s">
        <v>6</v>
      </c>
    </row>
    <row r="1052" spans="1:3" x14ac:dyDescent="0.25">
      <c r="A1052">
        <v>1047</v>
      </c>
      <c r="B1052" t="str">
        <f>"00450613"</f>
        <v>00450613</v>
      </c>
      <c r="C1052" t="s">
        <v>6</v>
      </c>
    </row>
    <row r="1053" spans="1:3" x14ac:dyDescent="0.25">
      <c r="A1053">
        <v>1048</v>
      </c>
      <c r="B1053" t="str">
        <f>"00815682"</f>
        <v>00815682</v>
      </c>
      <c r="C1053" t="s">
        <v>6</v>
      </c>
    </row>
    <row r="1054" spans="1:3" x14ac:dyDescent="0.25">
      <c r="A1054">
        <v>1049</v>
      </c>
      <c r="B1054" t="str">
        <f>"00186755"</f>
        <v>00186755</v>
      </c>
      <c r="C1054" t="s">
        <v>6</v>
      </c>
    </row>
    <row r="1055" spans="1:3" x14ac:dyDescent="0.25">
      <c r="A1055">
        <v>1050</v>
      </c>
      <c r="B1055" t="str">
        <f>"00550407"</f>
        <v>00550407</v>
      </c>
      <c r="C1055" t="s">
        <v>6</v>
      </c>
    </row>
    <row r="1056" spans="1:3" x14ac:dyDescent="0.25">
      <c r="A1056">
        <v>1051</v>
      </c>
      <c r="B1056" t="str">
        <f>"00446093"</f>
        <v>00446093</v>
      </c>
      <c r="C1056" t="s">
        <v>6</v>
      </c>
    </row>
    <row r="1057" spans="1:3" x14ac:dyDescent="0.25">
      <c r="A1057">
        <v>1052</v>
      </c>
      <c r="B1057" t="str">
        <f>"00445987"</f>
        <v>00445987</v>
      </c>
      <c r="C1057" t="s">
        <v>6</v>
      </c>
    </row>
    <row r="1058" spans="1:3" x14ac:dyDescent="0.25">
      <c r="A1058">
        <v>1053</v>
      </c>
      <c r="B1058" t="str">
        <f>"00816436"</f>
        <v>00816436</v>
      </c>
      <c r="C1058" t="s">
        <v>6</v>
      </c>
    </row>
    <row r="1059" spans="1:3" x14ac:dyDescent="0.25">
      <c r="A1059">
        <v>1054</v>
      </c>
      <c r="B1059" t="str">
        <f>"00092294"</f>
        <v>00092294</v>
      </c>
      <c r="C1059" t="s">
        <v>6</v>
      </c>
    </row>
    <row r="1060" spans="1:3" x14ac:dyDescent="0.25">
      <c r="A1060">
        <v>1055</v>
      </c>
      <c r="B1060" t="str">
        <f>"00815666"</f>
        <v>00815666</v>
      </c>
      <c r="C1060" t="s">
        <v>6</v>
      </c>
    </row>
    <row r="1061" spans="1:3" x14ac:dyDescent="0.25">
      <c r="A1061">
        <v>1056</v>
      </c>
      <c r="B1061" t="str">
        <f>"00334803"</f>
        <v>00334803</v>
      </c>
      <c r="C1061" t="s">
        <v>6</v>
      </c>
    </row>
    <row r="1062" spans="1:3" x14ac:dyDescent="0.25">
      <c r="A1062">
        <v>1057</v>
      </c>
      <c r="B1062" t="str">
        <f>"00819248"</f>
        <v>00819248</v>
      </c>
      <c r="C1062" t="s">
        <v>6</v>
      </c>
    </row>
    <row r="1063" spans="1:3" x14ac:dyDescent="0.25">
      <c r="A1063">
        <v>1058</v>
      </c>
      <c r="B1063" t="str">
        <f>"00402825"</f>
        <v>00402825</v>
      </c>
      <c r="C1063" t="s">
        <v>6</v>
      </c>
    </row>
    <row r="1064" spans="1:3" x14ac:dyDescent="0.25">
      <c r="A1064">
        <v>1059</v>
      </c>
      <c r="B1064" t="str">
        <f>"00818789"</f>
        <v>00818789</v>
      </c>
      <c r="C1064" t="s">
        <v>6</v>
      </c>
    </row>
    <row r="1065" spans="1:3" x14ac:dyDescent="0.25">
      <c r="A1065">
        <v>1060</v>
      </c>
      <c r="B1065" t="str">
        <f>"00540790"</f>
        <v>00540790</v>
      </c>
      <c r="C1065" t="s">
        <v>6</v>
      </c>
    </row>
    <row r="1066" spans="1:3" x14ac:dyDescent="0.25">
      <c r="A1066">
        <v>1061</v>
      </c>
      <c r="B1066" t="str">
        <f>"00752062"</f>
        <v>00752062</v>
      </c>
      <c r="C1066" t="s">
        <v>6</v>
      </c>
    </row>
    <row r="1067" spans="1:3" x14ac:dyDescent="0.25">
      <c r="A1067">
        <v>1062</v>
      </c>
      <c r="B1067" t="str">
        <f>"00817941"</f>
        <v>00817941</v>
      </c>
      <c r="C1067" t="s">
        <v>6</v>
      </c>
    </row>
    <row r="1068" spans="1:3" x14ac:dyDescent="0.25">
      <c r="A1068">
        <v>1063</v>
      </c>
      <c r="B1068" t="str">
        <f>"00266036"</f>
        <v>00266036</v>
      </c>
      <c r="C1068" t="s">
        <v>6</v>
      </c>
    </row>
    <row r="1069" spans="1:3" x14ac:dyDescent="0.25">
      <c r="A1069">
        <v>1064</v>
      </c>
      <c r="B1069" t="str">
        <f>"00815628"</f>
        <v>00815628</v>
      </c>
      <c r="C1069" t="s">
        <v>6</v>
      </c>
    </row>
    <row r="1070" spans="1:3" x14ac:dyDescent="0.25">
      <c r="A1070">
        <v>1065</v>
      </c>
      <c r="B1070" t="str">
        <f>"00818404"</f>
        <v>00818404</v>
      </c>
      <c r="C1070" t="s">
        <v>6</v>
      </c>
    </row>
    <row r="1071" spans="1:3" x14ac:dyDescent="0.25">
      <c r="A1071">
        <v>1066</v>
      </c>
      <c r="B1071" t="str">
        <f>"00816293"</f>
        <v>00816293</v>
      </c>
      <c r="C1071" t="s">
        <v>6</v>
      </c>
    </row>
    <row r="1072" spans="1:3" x14ac:dyDescent="0.25">
      <c r="A1072">
        <v>1067</v>
      </c>
      <c r="B1072" t="str">
        <f>"00443207"</f>
        <v>00443207</v>
      </c>
      <c r="C1072" t="s">
        <v>6</v>
      </c>
    </row>
    <row r="1073" spans="1:3" x14ac:dyDescent="0.25">
      <c r="A1073">
        <v>1068</v>
      </c>
      <c r="B1073" t="str">
        <f>"00443846"</f>
        <v>00443846</v>
      </c>
      <c r="C1073" t="s">
        <v>6</v>
      </c>
    </row>
    <row r="1074" spans="1:3" x14ac:dyDescent="0.25">
      <c r="A1074">
        <v>1069</v>
      </c>
      <c r="B1074" t="str">
        <f>"00818508"</f>
        <v>00818508</v>
      </c>
      <c r="C1074" t="s">
        <v>6</v>
      </c>
    </row>
    <row r="1075" spans="1:3" x14ac:dyDescent="0.25">
      <c r="A1075">
        <v>1070</v>
      </c>
      <c r="B1075" t="str">
        <f>"00817695"</f>
        <v>00817695</v>
      </c>
      <c r="C1075" t="s">
        <v>6</v>
      </c>
    </row>
    <row r="1076" spans="1:3" x14ac:dyDescent="0.25">
      <c r="A1076">
        <v>1071</v>
      </c>
      <c r="B1076" t="str">
        <f>"00819127"</f>
        <v>00819127</v>
      </c>
      <c r="C1076" t="s">
        <v>6</v>
      </c>
    </row>
    <row r="1077" spans="1:3" x14ac:dyDescent="0.25">
      <c r="A1077">
        <v>1072</v>
      </c>
      <c r="B1077" t="str">
        <f>"00202127"</f>
        <v>00202127</v>
      </c>
      <c r="C1077" t="s">
        <v>6</v>
      </c>
    </row>
    <row r="1078" spans="1:3" x14ac:dyDescent="0.25">
      <c r="A1078">
        <v>1073</v>
      </c>
      <c r="B1078" t="str">
        <f>"00817485"</f>
        <v>00817485</v>
      </c>
      <c r="C1078" t="s">
        <v>6</v>
      </c>
    </row>
    <row r="1079" spans="1:3" x14ac:dyDescent="0.25">
      <c r="A1079">
        <v>1074</v>
      </c>
      <c r="B1079" t="str">
        <f>"00818098"</f>
        <v>00818098</v>
      </c>
      <c r="C1079" t="s">
        <v>6</v>
      </c>
    </row>
    <row r="1080" spans="1:3" x14ac:dyDescent="0.25">
      <c r="A1080">
        <v>1075</v>
      </c>
      <c r="B1080" t="str">
        <f>"00817362"</f>
        <v>00817362</v>
      </c>
      <c r="C1080" t="s">
        <v>6</v>
      </c>
    </row>
    <row r="1081" spans="1:3" x14ac:dyDescent="0.25">
      <c r="A1081">
        <v>1076</v>
      </c>
      <c r="B1081" t="str">
        <f>"00817364"</f>
        <v>00817364</v>
      </c>
      <c r="C1081" t="s">
        <v>6</v>
      </c>
    </row>
    <row r="1082" spans="1:3" x14ac:dyDescent="0.25">
      <c r="A1082">
        <v>1077</v>
      </c>
      <c r="B1082" t="str">
        <f>"00816129"</f>
        <v>00816129</v>
      </c>
      <c r="C1082" t="s">
        <v>6</v>
      </c>
    </row>
    <row r="1083" spans="1:3" x14ac:dyDescent="0.25">
      <c r="A1083">
        <v>1078</v>
      </c>
      <c r="B1083" t="str">
        <f>"00816662"</f>
        <v>00816662</v>
      </c>
      <c r="C1083" t="s">
        <v>6</v>
      </c>
    </row>
    <row r="1084" spans="1:3" x14ac:dyDescent="0.25">
      <c r="A1084">
        <v>1079</v>
      </c>
      <c r="B1084" t="str">
        <f>"00816283"</f>
        <v>00816283</v>
      </c>
      <c r="C1084" t="s">
        <v>6</v>
      </c>
    </row>
    <row r="1085" spans="1:3" x14ac:dyDescent="0.25">
      <c r="A1085">
        <v>1080</v>
      </c>
      <c r="B1085" t="str">
        <f>"00668179"</f>
        <v>00668179</v>
      </c>
      <c r="C1085" t="s">
        <v>6</v>
      </c>
    </row>
    <row r="1086" spans="1:3" x14ac:dyDescent="0.25">
      <c r="A1086">
        <v>1081</v>
      </c>
      <c r="B1086" t="str">
        <f>"00819205"</f>
        <v>00819205</v>
      </c>
      <c r="C1086" t="s">
        <v>6</v>
      </c>
    </row>
    <row r="1087" spans="1:3" x14ac:dyDescent="0.25">
      <c r="A1087">
        <v>1082</v>
      </c>
      <c r="B1087" t="str">
        <f>"201604005454"</f>
        <v>201604005454</v>
      </c>
      <c r="C1087" t="s">
        <v>6</v>
      </c>
    </row>
    <row r="1088" spans="1:3" x14ac:dyDescent="0.25">
      <c r="A1088">
        <v>1083</v>
      </c>
      <c r="B1088" t="str">
        <f>"00094943"</f>
        <v>00094943</v>
      </c>
      <c r="C1088" t="s">
        <v>6</v>
      </c>
    </row>
    <row r="1089" spans="1:3" x14ac:dyDescent="0.25">
      <c r="A1089">
        <v>1084</v>
      </c>
      <c r="B1089" t="str">
        <f>"00818723"</f>
        <v>00818723</v>
      </c>
      <c r="C1089" t="s">
        <v>6</v>
      </c>
    </row>
    <row r="1090" spans="1:3" x14ac:dyDescent="0.25">
      <c r="A1090">
        <v>1085</v>
      </c>
      <c r="B1090" t="str">
        <f>"00819007"</f>
        <v>00819007</v>
      </c>
      <c r="C1090" t="s">
        <v>6</v>
      </c>
    </row>
    <row r="1091" spans="1:3" x14ac:dyDescent="0.25">
      <c r="A1091">
        <v>1086</v>
      </c>
      <c r="B1091" t="str">
        <f>"00818130"</f>
        <v>00818130</v>
      </c>
      <c r="C1091" t="s">
        <v>6</v>
      </c>
    </row>
    <row r="1092" spans="1:3" x14ac:dyDescent="0.25">
      <c r="A1092">
        <v>1087</v>
      </c>
      <c r="B1092" t="str">
        <f>"00448862"</f>
        <v>00448862</v>
      </c>
      <c r="C1092" t="s">
        <v>6</v>
      </c>
    </row>
    <row r="1093" spans="1:3" x14ac:dyDescent="0.25">
      <c r="A1093">
        <v>1088</v>
      </c>
      <c r="B1093" t="str">
        <f>"00818667"</f>
        <v>00818667</v>
      </c>
      <c r="C1093" t="s">
        <v>6</v>
      </c>
    </row>
    <row r="1094" spans="1:3" x14ac:dyDescent="0.25">
      <c r="A1094">
        <v>1089</v>
      </c>
      <c r="B1094" t="str">
        <f>"00818793"</f>
        <v>00818793</v>
      </c>
      <c r="C1094" t="s">
        <v>6</v>
      </c>
    </row>
    <row r="1095" spans="1:3" x14ac:dyDescent="0.25">
      <c r="A1095">
        <v>1090</v>
      </c>
      <c r="B1095" t="str">
        <f>"00450058"</f>
        <v>00450058</v>
      </c>
      <c r="C1095" t="s">
        <v>6</v>
      </c>
    </row>
    <row r="1096" spans="1:3" x14ac:dyDescent="0.25">
      <c r="A1096">
        <v>1091</v>
      </c>
      <c r="B1096" t="str">
        <f>"00818186"</f>
        <v>00818186</v>
      </c>
      <c r="C1096" t="s">
        <v>6</v>
      </c>
    </row>
    <row r="1097" spans="1:3" x14ac:dyDescent="0.25">
      <c r="A1097">
        <v>1092</v>
      </c>
      <c r="B1097" t="str">
        <f>"00816514"</f>
        <v>00816514</v>
      </c>
      <c r="C1097" t="s">
        <v>6</v>
      </c>
    </row>
    <row r="1098" spans="1:3" x14ac:dyDescent="0.25">
      <c r="A1098">
        <v>1093</v>
      </c>
      <c r="B1098" t="str">
        <f>"00682915"</f>
        <v>00682915</v>
      </c>
      <c r="C1098" t="s">
        <v>6</v>
      </c>
    </row>
    <row r="1099" spans="1:3" x14ac:dyDescent="0.25">
      <c r="A1099">
        <v>1094</v>
      </c>
      <c r="B1099" t="str">
        <f>"00796653"</f>
        <v>00796653</v>
      </c>
      <c r="C1099" t="s">
        <v>6</v>
      </c>
    </row>
    <row r="1100" spans="1:3" x14ac:dyDescent="0.25">
      <c r="A1100">
        <v>1095</v>
      </c>
      <c r="B1100" t="str">
        <f>"00818457"</f>
        <v>00818457</v>
      </c>
      <c r="C1100" t="s">
        <v>6</v>
      </c>
    </row>
    <row r="1101" spans="1:3" x14ac:dyDescent="0.25">
      <c r="A1101">
        <v>1096</v>
      </c>
      <c r="B1101" t="str">
        <f>"00386927"</f>
        <v>00386927</v>
      </c>
      <c r="C1101" t="s">
        <v>6</v>
      </c>
    </row>
    <row r="1102" spans="1:3" x14ac:dyDescent="0.25">
      <c r="A1102">
        <v>1097</v>
      </c>
      <c r="B1102" t="str">
        <f>"00815488"</f>
        <v>00815488</v>
      </c>
      <c r="C1102" t="s">
        <v>6</v>
      </c>
    </row>
    <row r="1103" spans="1:3" x14ac:dyDescent="0.25">
      <c r="A1103">
        <v>1098</v>
      </c>
      <c r="B1103" t="str">
        <f>"00816130"</f>
        <v>00816130</v>
      </c>
      <c r="C1103" t="s">
        <v>6</v>
      </c>
    </row>
    <row r="1104" spans="1:3" x14ac:dyDescent="0.25">
      <c r="A1104">
        <v>1099</v>
      </c>
      <c r="B1104" t="str">
        <f>"00716381"</f>
        <v>00716381</v>
      </c>
      <c r="C1104" t="s">
        <v>6</v>
      </c>
    </row>
    <row r="1105" spans="1:3" x14ac:dyDescent="0.25">
      <c r="A1105">
        <v>1100</v>
      </c>
      <c r="B1105" t="str">
        <f>"00033005"</f>
        <v>00033005</v>
      </c>
      <c r="C1105" t="s">
        <v>6</v>
      </c>
    </row>
    <row r="1106" spans="1:3" x14ac:dyDescent="0.25">
      <c r="A1106">
        <v>1101</v>
      </c>
      <c r="B1106" t="str">
        <f>"00474227"</f>
        <v>00474227</v>
      </c>
      <c r="C1106" t="s">
        <v>6</v>
      </c>
    </row>
    <row r="1107" spans="1:3" x14ac:dyDescent="0.25">
      <c r="A1107">
        <v>1102</v>
      </c>
      <c r="B1107" t="str">
        <f>"00443381"</f>
        <v>00443381</v>
      </c>
      <c r="C1107" t="s">
        <v>6</v>
      </c>
    </row>
    <row r="1108" spans="1:3" x14ac:dyDescent="0.25">
      <c r="A1108">
        <v>1103</v>
      </c>
      <c r="B1108" t="str">
        <f>"00813899"</f>
        <v>00813899</v>
      </c>
      <c r="C1108" t="s">
        <v>6</v>
      </c>
    </row>
    <row r="1109" spans="1:3" x14ac:dyDescent="0.25">
      <c r="A1109">
        <v>1104</v>
      </c>
      <c r="B1109" t="str">
        <f>"00798098"</f>
        <v>00798098</v>
      </c>
      <c r="C1109" t="s">
        <v>6</v>
      </c>
    </row>
    <row r="1110" spans="1:3" x14ac:dyDescent="0.25">
      <c r="A1110">
        <v>1105</v>
      </c>
      <c r="B1110" t="str">
        <f>"00440128"</f>
        <v>00440128</v>
      </c>
      <c r="C1110" t="s">
        <v>6</v>
      </c>
    </row>
    <row r="1111" spans="1:3" x14ac:dyDescent="0.25">
      <c r="A1111">
        <v>1106</v>
      </c>
      <c r="B1111" t="str">
        <f>"00817645"</f>
        <v>00817645</v>
      </c>
      <c r="C1111" t="s">
        <v>6</v>
      </c>
    </row>
    <row r="1112" spans="1:3" x14ac:dyDescent="0.25">
      <c r="A1112">
        <v>1107</v>
      </c>
      <c r="B1112" t="str">
        <f>"00816796"</f>
        <v>00816796</v>
      </c>
      <c r="C1112" t="s">
        <v>6</v>
      </c>
    </row>
    <row r="1113" spans="1:3" x14ac:dyDescent="0.25">
      <c r="A1113">
        <v>1108</v>
      </c>
      <c r="B1113" t="str">
        <f>"00818591"</f>
        <v>00818591</v>
      </c>
      <c r="C1113" t="s">
        <v>6</v>
      </c>
    </row>
    <row r="1114" spans="1:3" x14ac:dyDescent="0.25">
      <c r="A1114">
        <v>1109</v>
      </c>
      <c r="B1114" t="str">
        <f>"00330501"</f>
        <v>00330501</v>
      </c>
      <c r="C1114" t="s">
        <v>6</v>
      </c>
    </row>
    <row r="1115" spans="1:3" x14ac:dyDescent="0.25">
      <c r="A1115">
        <v>1110</v>
      </c>
      <c r="B1115" t="str">
        <f>"00818265"</f>
        <v>00818265</v>
      </c>
      <c r="C1115" t="s">
        <v>6</v>
      </c>
    </row>
    <row r="1116" spans="1:3" x14ac:dyDescent="0.25">
      <c r="A1116">
        <v>1111</v>
      </c>
      <c r="B1116" t="str">
        <f>"00816502"</f>
        <v>00816502</v>
      </c>
      <c r="C1116" t="s">
        <v>6</v>
      </c>
    </row>
    <row r="1117" spans="1:3" x14ac:dyDescent="0.25">
      <c r="A1117">
        <v>1112</v>
      </c>
      <c r="B1117" t="str">
        <f>"00816959"</f>
        <v>00816959</v>
      </c>
      <c r="C1117" t="s">
        <v>6</v>
      </c>
    </row>
    <row r="1118" spans="1:3" x14ac:dyDescent="0.25">
      <c r="A1118">
        <v>1113</v>
      </c>
      <c r="B1118" t="str">
        <f>"00817947"</f>
        <v>00817947</v>
      </c>
      <c r="C1118" t="s">
        <v>6</v>
      </c>
    </row>
    <row r="1119" spans="1:3" x14ac:dyDescent="0.25">
      <c r="A1119">
        <v>1114</v>
      </c>
      <c r="B1119" t="str">
        <f>"00307329"</f>
        <v>00307329</v>
      </c>
      <c r="C1119" t="s">
        <v>6</v>
      </c>
    </row>
    <row r="1120" spans="1:3" x14ac:dyDescent="0.25">
      <c r="A1120">
        <v>1115</v>
      </c>
      <c r="B1120" t="str">
        <f>"00764040"</f>
        <v>00764040</v>
      </c>
      <c r="C1120" t="s">
        <v>6</v>
      </c>
    </row>
    <row r="1121" spans="1:3" x14ac:dyDescent="0.25">
      <c r="A1121">
        <v>1116</v>
      </c>
      <c r="B1121" t="str">
        <f>"00715143"</f>
        <v>00715143</v>
      </c>
      <c r="C1121" t="s">
        <v>6</v>
      </c>
    </row>
    <row r="1122" spans="1:3" x14ac:dyDescent="0.25">
      <c r="A1122">
        <v>1117</v>
      </c>
      <c r="B1122" t="str">
        <f>"00220586"</f>
        <v>00220586</v>
      </c>
      <c r="C1122" t="s">
        <v>6</v>
      </c>
    </row>
    <row r="1123" spans="1:3" x14ac:dyDescent="0.25">
      <c r="A1123">
        <v>1118</v>
      </c>
      <c r="B1123" t="str">
        <f>"00808704"</f>
        <v>00808704</v>
      </c>
      <c r="C1123" t="s">
        <v>6</v>
      </c>
    </row>
    <row r="1124" spans="1:3" x14ac:dyDescent="0.25">
      <c r="A1124">
        <v>1119</v>
      </c>
      <c r="B1124" t="str">
        <f>"00816846"</f>
        <v>00816846</v>
      </c>
      <c r="C1124" t="s">
        <v>6</v>
      </c>
    </row>
    <row r="1125" spans="1:3" x14ac:dyDescent="0.25">
      <c r="A1125">
        <v>1120</v>
      </c>
      <c r="B1125" t="str">
        <f>"00817328"</f>
        <v>00817328</v>
      </c>
      <c r="C1125" t="s">
        <v>6</v>
      </c>
    </row>
    <row r="1126" spans="1:3" x14ac:dyDescent="0.25">
      <c r="A1126">
        <v>1121</v>
      </c>
      <c r="B1126" t="str">
        <f>"00447753"</f>
        <v>00447753</v>
      </c>
      <c r="C1126" t="s">
        <v>6</v>
      </c>
    </row>
    <row r="1127" spans="1:3" x14ac:dyDescent="0.25">
      <c r="A1127">
        <v>1122</v>
      </c>
      <c r="B1127" t="str">
        <f>"00050443"</f>
        <v>00050443</v>
      </c>
      <c r="C1127" t="s">
        <v>6</v>
      </c>
    </row>
    <row r="1128" spans="1:3" x14ac:dyDescent="0.25">
      <c r="A1128">
        <v>1123</v>
      </c>
      <c r="B1128" t="str">
        <f>"00779925"</f>
        <v>00779925</v>
      </c>
      <c r="C1128" t="s">
        <v>6</v>
      </c>
    </row>
    <row r="1129" spans="1:3" x14ac:dyDescent="0.25">
      <c r="A1129">
        <v>1124</v>
      </c>
      <c r="B1129" t="str">
        <f>"00760975"</f>
        <v>00760975</v>
      </c>
      <c r="C1129" t="s">
        <v>6</v>
      </c>
    </row>
    <row r="1130" spans="1:3" x14ac:dyDescent="0.25">
      <c r="A1130">
        <v>1125</v>
      </c>
      <c r="B1130" t="str">
        <f>"00819067"</f>
        <v>00819067</v>
      </c>
      <c r="C1130" t="s">
        <v>6</v>
      </c>
    </row>
    <row r="1131" spans="1:3" x14ac:dyDescent="0.25">
      <c r="A1131">
        <v>1126</v>
      </c>
      <c r="B1131" t="str">
        <f>"00242424"</f>
        <v>00242424</v>
      </c>
      <c r="C1131" t="s">
        <v>6</v>
      </c>
    </row>
    <row r="1132" spans="1:3" x14ac:dyDescent="0.25">
      <c r="A1132">
        <v>1127</v>
      </c>
      <c r="B1132" t="str">
        <f>"00449785"</f>
        <v>00449785</v>
      </c>
      <c r="C1132" t="s">
        <v>6</v>
      </c>
    </row>
    <row r="1133" spans="1:3" x14ac:dyDescent="0.25">
      <c r="A1133">
        <v>1128</v>
      </c>
      <c r="B1133" t="str">
        <f>"00442860"</f>
        <v>00442860</v>
      </c>
      <c r="C1133" t="s">
        <v>6</v>
      </c>
    </row>
    <row r="1134" spans="1:3" x14ac:dyDescent="0.25">
      <c r="A1134">
        <v>1129</v>
      </c>
      <c r="B1134" t="str">
        <f>"201507003763"</f>
        <v>201507003763</v>
      </c>
      <c r="C1134" t="s">
        <v>6</v>
      </c>
    </row>
    <row r="1135" spans="1:3" x14ac:dyDescent="0.25">
      <c r="A1135">
        <v>1130</v>
      </c>
      <c r="B1135" t="str">
        <f>"00028259"</f>
        <v>00028259</v>
      </c>
      <c r="C1135" t="s">
        <v>6</v>
      </c>
    </row>
    <row r="1136" spans="1:3" x14ac:dyDescent="0.25">
      <c r="A1136">
        <v>1131</v>
      </c>
      <c r="B1136" t="str">
        <f>"00817274"</f>
        <v>00817274</v>
      </c>
      <c r="C1136" t="s">
        <v>6</v>
      </c>
    </row>
    <row r="1137" spans="1:3" x14ac:dyDescent="0.25">
      <c r="A1137">
        <v>1132</v>
      </c>
      <c r="B1137" t="str">
        <f>"00802757"</f>
        <v>00802757</v>
      </c>
      <c r="C1137" t="s">
        <v>6</v>
      </c>
    </row>
    <row r="1138" spans="1:3" x14ac:dyDescent="0.25">
      <c r="A1138">
        <v>1133</v>
      </c>
      <c r="B1138" t="str">
        <f>"00818301"</f>
        <v>00818301</v>
      </c>
      <c r="C1138" t="s">
        <v>6</v>
      </c>
    </row>
    <row r="1139" spans="1:3" x14ac:dyDescent="0.25">
      <c r="A1139">
        <v>1134</v>
      </c>
      <c r="B1139" t="str">
        <f>"00196213"</f>
        <v>00196213</v>
      </c>
      <c r="C1139" t="s">
        <v>6</v>
      </c>
    </row>
    <row r="1140" spans="1:3" x14ac:dyDescent="0.25">
      <c r="A1140">
        <v>1135</v>
      </c>
      <c r="B1140" t="str">
        <f>"00816165"</f>
        <v>00816165</v>
      </c>
      <c r="C1140" t="s">
        <v>6</v>
      </c>
    </row>
    <row r="1141" spans="1:3" x14ac:dyDescent="0.25">
      <c r="A1141">
        <v>1136</v>
      </c>
      <c r="B1141" t="str">
        <f>"00729201"</f>
        <v>00729201</v>
      </c>
      <c r="C1141" t="s">
        <v>6</v>
      </c>
    </row>
    <row r="1142" spans="1:3" x14ac:dyDescent="0.25">
      <c r="A1142">
        <v>1137</v>
      </c>
      <c r="B1142" t="str">
        <f>"00447154"</f>
        <v>00447154</v>
      </c>
      <c r="C1142" t="s">
        <v>6</v>
      </c>
    </row>
    <row r="1143" spans="1:3" x14ac:dyDescent="0.25">
      <c r="A1143">
        <v>1138</v>
      </c>
      <c r="B1143" t="str">
        <f>"00218719"</f>
        <v>00218719</v>
      </c>
      <c r="C1143" t="s">
        <v>6</v>
      </c>
    </row>
    <row r="1144" spans="1:3" x14ac:dyDescent="0.25">
      <c r="A1144">
        <v>1139</v>
      </c>
      <c r="B1144" t="str">
        <f>"00386325"</f>
        <v>00386325</v>
      </c>
      <c r="C1144" t="s">
        <v>6</v>
      </c>
    </row>
    <row r="1145" spans="1:3" x14ac:dyDescent="0.25">
      <c r="A1145">
        <v>1140</v>
      </c>
      <c r="B1145" t="str">
        <f>"00816331"</f>
        <v>00816331</v>
      </c>
      <c r="C1145" t="s">
        <v>6</v>
      </c>
    </row>
    <row r="1146" spans="1:3" x14ac:dyDescent="0.25">
      <c r="A1146">
        <v>1141</v>
      </c>
      <c r="B1146" t="str">
        <f>"00261227"</f>
        <v>00261227</v>
      </c>
      <c r="C1146" t="s">
        <v>6</v>
      </c>
    </row>
    <row r="1147" spans="1:3" x14ac:dyDescent="0.25">
      <c r="A1147">
        <v>1142</v>
      </c>
      <c r="B1147" t="str">
        <f>"00818329"</f>
        <v>00818329</v>
      </c>
      <c r="C1147" t="s">
        <v>6</v>
      </c>
    </row>
    <row r="1148" spans="1:3" x14ac:dyDescent="0.25">
      <c r="A1148">
        <v>1143</v>
      </c>
      <c r="B1148" t="str">
        <f>"00818444"</f>
        <v>00818444</v>
      </c>
      <c r="C1148" t="s">
        <v>6</v>
      </c>
    </row>
    <row r="1149" spans="1:3" x14ac:dyDescent="0.25">
      <c r="A1149">
        <v>1144</v>
      </c>
      <c r="B1149" t="str">
        <f>"00815227"</f>
        <v>00815227</v>
      </c>
      <c r="C1149" t="s">
        <v>6</v>
      </c>
    </row>
    <row r="1150" spans="1:3" x14ac:dyDescent="0.25">
      <c r="A1150">
        <v>1145</v>
      </c>
      <c r="B1150" t="str">
        <f>"00439445"</f>
        <v>00439445</v>
      </c>
      <c r="C1150" t="s">
        <v>6</v>
      </c>
    </row>
    <row r="1151" spans="1:3" x14ac:dyDescent="0.25">
      <c r="A1151">
        <v>1146</v>
      </c>
      <c r="B1151" t="str">
        <f>"00817851"</f>
        <v>00817851</v>
      </c>
      <c r="C1151" t="s">
        <v>6</v>
      </c>
    </row>
    <row r="1152" spans="1:3" x14ac:dyDescent="0.25">
      <c r="A1152">
        <v>1147</v>
      </c>
      <c r="B1152" t="str">
        <f>"00818606"</f>
        <v>00818606</v>
      </c>
      <c r="C1152" t="s">
        <v>6</v>
      </c>
    </row>
    <row r="1153" spans="1:3" x14ac:dyDescent="0.25">
      <c r="A1153">
        <v>1148</v>
      </c>
      <c r="B1153" t="str">
        <f>"00448063"</f>
        <v>00448063</v>
      </c>
      <c r="C1153" t="s">
        <v>6</v>
      </c>
    </row>
    <row r="1154" spans="1:3" x14ac:dyDescent="0.25">
      <c r="A1154">
        <v>1149</v>
      </c>
      <c r="B1154" t="str">
        <f>"00817090"</f>
        <v>00817090</v>
      </c>
      <c r="C1154" t="s">
        <v>6</v>
      </c>
    </row>
    <row r="1155" spans="1:3" x14ac:dyDescent="0.25">
      <c r="A1155">
        <v>1150</v>
      </c>
      <c r="B1155" t="str">
        <f>"00244542"</f>
        <v>00244542</v>
      </c>
      <c r="C1155" t="s">
        <v>6</v>
      </c>
    </row>
    <row r="1156" spans="1:3" x14ac:dyDescent="0.25">
      <c r="A1156">
        <v>1151</v>
      </c>
      <c r="B1156" t="str">
        <f>"00672161"</f>
        <v>00672161</v>
      </c>
      <c r="C1156" t="s">
        <v>6</v>
      </c>
    </row>
    <row r="1157" spans="1:3" x14ac:dyDescent="0.25">
      <c r="A1157">
        <v>1152</v>
      </c>
      <c r="B1157" t="str">
        <f>"00456785"</f>
        <v>00456785</v>
      </c>
      <c r="C1157" t="s">
        <v>6</v>
      </c>
    </row>
    <row r="1158" spans="1:3" x14ac:dyDescent="0.25">
      <c r="A1158">
        <v>1153</v>
      </c>
      <c r="B1158" t="str">
        <f>"00818478"</f>
        <v>00818478</v>
      </c>
      <c r="C1158" t="s">
        <v>6</v>
      </c>
    </row>
    <row r="1159" spans="1:3" x14ac:dyDescent="0.25">
      <c r="A1159">
        <v>1154</v>
      </c>
      <c r="B1159" t="str">
        <f>"00445954"</f>
        <v>00445954</v>
      </c>
      <c r="C1159" t="s">
        <v>6</v>
      </c>
    </row>
    <row r="1160" spans="1:3" x14ac:dyDescent="0.25">
      <c r="A1160">
        <v>1155</v>
      </c>
      <c r="B1160" t="str">
        <f>"00818152"</f>
        <v>00818152</v>
      </c>
      <c r="C1160" t="s">
        <v>6</v>
      </c>
    </row>
    <row r="1161" spans="1:3" x14ac:dyDescent="0.25">
      <c r="A1161">
        <v>1156</v>
      </c>
      <c r="B1161" t="str">
        <f>"00766880"</f>
        <v>00766880</v>
      </c>
      <c r="C1161" t="s">
        <v>6</v>
      </c>
    </row>
    <row r="1162" spans="1:3" x14ac:dyDescent="0.25">
      <c r="A1162">
        <v>1157</v>
      </c>
      <c r="B1162" t="str">
        <f>"00818178"</f>
        <v>00818178</v>
      </c>
      <c r="C1162" t="s">
        <v>6</v>
      </c>
    </row>
    <row r="1163" spans="1:3" x14ac:dyDescent="0.25">
      <c r="A1163">
        <v>1158</v>
      </c>
      <c r="B1163" t="str">
        <f>"00688268"</f>
        <v>00688268</v>
      </c>
      <c r="C1163" t="s">
        <v>6</v>
      </c>
    </row>
    <row r="1164" spans="1:3" x14ac:dyDescent="0.25">
      <c r="A1164">
        <v>1159</v>
      </c>
      <c r="B1164" t="str">
        <f>"00816315"</f>
        <v>00816315</v>
      </c>
      <c r="C1164" t="s">
        <v>6</v>
      </c>
    </row>
    <row r="1165" spans="1:3" x14ac:dyDescent="0.25">
      <c r="A1165">
        <v>1160</v>
      </c>
      <c r="B1165" t="str">
        <f>"201604001389"</f>
        <v>201604001389</v>
      </c>
      <c r="C1165" t="s">
        <v>6</v>
      </c>
    </row>
    <row r="1166" spans="1:3" x14ac:dyDescent="0.25">
      <c r="A1166">
        <v>1161</v>
      </c>
      <c r="B1166" t="str">
        <f>"00804605"</f>
        <v>00804605</v>
      </c>
      <c r="C1166" t="s">
        <v>6</v>
      </c>
    </row>
    <row r="1167" spans="1:3" x14ac:dyDescent="0.25">
      <c r="A1167">
        <v>1162</v>
      </c>
      <c r="B1167" t="str">
        <f>"00730413"</f>
        <v>00730413</v>
      </c>
      <c r="C1167" t="s">
        <v>6</v>
      </c>
    </row>
    <row r="1168" spans="1:3" x14ac:dyDescent="0.25">
      <c r="A1168">
        <v>1163</v>
      </c>
      <c r="B1168" t="str">
        <f>"00816256"</f>
        <v>00816256</v>
      </c>
      <c r="C1168" t="s">
        <v>6</v>
      </c>
    </row>
    <row r="1169" spans="1:3" x14ac:dyDescent="0.25">
      <c r="A1169">
        <v>1164</v>
      </c>
      <c r="B1169" t="str">
        <f>"00197065"</f>
        <v>00197065</v>
      </c>
      <c r="C1169" t="s">
        <v>6</v>
      </c>
    </row>
    <row r="1170" spans="1:3" x14ac:dyDescent="0.25">
      <c r="A1170">
        <v>1165</v>
      </c>
      <c r="B1170" t="str">
        <f>"00766817"</f>
        <v>00766817</v>
      </c>
      <c r="C1170" t="s">
        <v>6</v>
      </c>
    </row>
    <row r="1171" spans="1:3" x14ac:dyDescent="0.25">
      <c r="A1171">
        <v>1166</v>
      </c>
      <c r="B1171" t="str">
        <f>"00534465"</f>
        <v>00534465</v>
      </c>
      <c r="C1171" t="s">
        <v>6</v>
      </c>
    </row>
    <row r="1172" spans="1:3" x14ac:dyDescent="0.25">
      <c r="A1172">
        <v>1167</v>
      </c>
      <c r="B1172" t="str">
        <f>"00818218"</f>
        <v>00818218</v>
      </c>
      <c r="C1172" t="s">
        <v>6</v>
      </c>
    </row>
    <row r="1173" spans="1:3" x14ac:dyDescent="0.25">
      <c r="A1173">
        <v>1168</v>
      </c>
      <c r="B1173" t="str">
        <f>"00816336"</f>
        <v>00816336</v>
      </c>
      <c r="C1173" t="s">
        <v>6</v>
      </c>
    </row>
    <row r="1174" spans="1:3" x14ac:dyDescent="0.25">
      <c r="A1174">
        <v>1169</v>
      </c>
      <c r="B1174" t="str">
        <f>"00746115"</f>
        <v>00746115</v>
      </c>
      <c r="C1174" t="s">
        <v>6</v>
      </c>
    </row>
    <row r="1175" spans="1:3" x14ac:dyDescent="0.25">
      <c r="A1175">
        <v>1170</v>
      </c>
      <c r="B1175" t="str">
        <f>"00429588"</f>
        <v>00429588</v>
      </c>
      <c r="C1175" t="s">
        <v>6</v>
      </c>
    </row>
    <row r="1176" spans="1:3" x14ac:dyDescent="0.25">
      <c r="A1176">
        <v>1171</v>
      </c>
      <c r="B1176" t="str">
        <f>"00818856"</f>
        <v>00818856</v>
      </c>
      <c r="C1176" t="s">
        <v>6</v>
      </c>
    </row>
    <row r="1177" spans="1:3" x14ac:dyDescent="0.25">
      <c r="A1177">
        <v>1172</v>
      </c>
      <c r="B1177" t="str">
        <f>"00470763"</f>
        <v>00470763</v>
      </c>
      <c r="C1177" t="s">
        <v>6</v>
      </c>
    </row>
    <row r="1178" spans="1:3" x14ac:dyDescent="0.25">
      <c r="A1178">
        <v>1173</v>
      </c>
      <c r="B1178" t="str">
        <f>"00187399"</f>
        <v>00187399</v>
      </c>
      <c r="C1178" t="s">
        <v>6</v>
      </c>
    </row>
    <row r="1179" spans="1:3" x14ac:dyDescent="0.25">
      <c r="A1179">
        <v>1174</v>
      </c>
      <c r="B1179" t="str">
        <f>"00818140"</f>
        <v>00818140</v>
      </c>
      <c r="C1179" t="s">
        <v>6</v>
      </c>
    </row>
    <row r="1180" spans="1:3" x14ac:dyDescent="0.25">
      <c r="A1180">
        <v>1175</v>
      </c>
      <c r="B1180" t="str">
        <f>"00035027"</f>
        <v>00035027</v>
      </c>
      <c r="C1180" t="s">
        <v>6</v>
      </c>
    </row>
    <row r="1181" spans="1:3" x14ac:dyDescent="0.25">
      <c r="A1181">
        <v>1176</v>
      </c>
      <c r="B1181" t="str">
        <f>"00312255"</f>
        <v>00312255</v>
      </c>
      <c r="C1181" t="s">
        <v>6</v>
      </c>
    </row>
    <row r="1182" spans="1:3" x14ac:dyDescent="0.25">
      <c r="A1182">
        <v>1177</v>
      </c>
      <c r="B1182" t="str">
        <f>"00341710"</f>
        <v>00341710</v>
      </c>
      <c r="C1182" t="s">
        <v>6</v>
      </c>
    </row>
    <row r="1183" spans="1:3" x14ac:dyDescent="0.25">
      <c r="A1183">
        <v>1178</v>
      </c>
      <c r="B1183" t="str">
        <f>"00816410"</f>
        <v>00816410</v>
      </c>
      <c r="C1183" t="s">
        <v>6</v>
      </c>
    </row>
    <row r="1184" spans="1:3" x14ac:dyDescent="0.25">
      <c r="A1184">
        <v>1179</v>
      </c>
      <c r="B1184" t="str">
        <f>"00788275"</f>
        <v>00788275</v>
      </c>
      <c r="C1184" t="s">
        <v>6</v>
      </c>
    </row>
    <row r="1185" spans="1:3" x14ac:dyDescent="0.25">
      <c r="A1185">
        <v>1180</v>
      </c>
      <c r="B1185" t="str">
        <f>"00263884"</f>
        <v>00263884</v>
      </c>
      <c r="C1185" t="s">
        <v>6</v>
      </c>
    </row>
    <row r="1186" spans="1:3" x14ac:dyDescent="0.25">
      <c r="A1186">
        <v>1181</v>
      </c>
      <c r="B1186" t="str">
        <f>"201406015263"</f>
        <v>201406015263</v>
      </c>
      <c r="C1186" t="s">
        <v>6</v>
      </c>
    </row>
    <row r="1187" spans="1:3" x14ac:dyDescent="0.25">
      <c r="A1187">
        <v>1182</v>
      </c>
      <c r="B1187" t="str">
        <f>"00446770"</f>
        <v>00446770</v>
      </c>
      <c r="C1187" t="s">
        <v>6</v>
      </c>
    </row>
    <row r="1188" spans="1:3" x14ac:dyDescent="0.25">
      <c r="A1188">
        <v>1183</v>
      </c>
      <c r="B1188" t="str">
        <f>"00816840"</f>
        <v>00816840</v>
      </c>
      <c r="C1188" t="s">
        <v>6</v>
      </c>
    </row>
    <row r="1189" spans="1:3" x14ac:dyDescent="0.25">
      <c r="A1189">
        <v>1184</v>
      </c>
      <c r="B1189" t="str">
        <f>"00819126"</f>
        <v>00819126</v>
      </c>
      <c r="C1189" t="s">
        <v>6</v>
      </c>
    </row>
    <row r="1190" spans="1:3" x14ac:dyDescent="0.25">
      <c r="A1190">
        <v>1185</v>
      </c>
      <c r="B1190" t="str">
        <f>"00271107"</f>
        <v>00271107</v>
      </c>
      <c r="C1190" t="s">
        <v>6</v>
      </c>
    </row>
    <row r="1191" spans="1:3" x14ac:dyDescent="0.25">
      <c r="A1191">
        <v>1186</v>
      </c>
      <c r="B1191" t="str">
        <f>"00759400"</f>
        <v>00759400</v>
      </c>
      <c r="C1191" t="s">
        <v>6</v>
      </c>
    </row>
    <row r="1192" spans="1:3" x14ac:dyDescent="0.25">
      <c r="A1192">
        <v>1187</v>
      </c>
      <c r="B1192" t="str">
        <f>"00768794"</f>
        <v>00768794</v>
      </c>
      <c r="C1192" t="s">
        <v>6</v>
      </c>
    </row>
    <row r="1193" spans="1:3" x14ac:dyDescent="0.25">
      <c r="A1193">
        <v>1188</v>
      </c>
      <c r="B1193" t="str">
        <f>"00430108"</f>
        <v>00430108</v>
      </c>
      <c r="C1193" t="s">
        <v>6</v>
      </c>
    </row>
    <row r="1194" spans="1:3" x14ac:dyDescent="0.25">
      <c r="A1194">
        <v>1189</v>
      </c>
      <c r="B1194" t="str">
        <f>"00366962"</f>
        <v>00366962</v>
      </c>
      <c r="C1194" t="s">
        <v>6</v>
      </c>
    </row>
    <row r="1195" spans="1:3" x14ac:dyDescent="0.25">
      <c r="A1195">
        <v>1190</v>
      </c>
      <c r="B1195" t="str">
        <f>"00817247"</f>
        <v>00817247</v>
      </c>
      <c r="C1195" t="s">
        <v>6</v>
      </c>
    </row>
    <row r="1196" spans="1:3" x14ac:dyDescent="0.25">
      <c r="A1196">
        <v>1191</v>
      </c>
      <c r="B1196" t="str">
        <f>"00150490"</f>
        <v>00150490</v>
      </c>
      <c r="C1196" t="s">
        <v>6</v>
      </c>
    </row>
    <row r="1197" spans="1:3" x14ac:dyDescent="0.25">
      <c r="A1197">
        <v>1192</v>
      </c>
      <c r="B1197" t="str">
        <f>"00009395"</f>
        <v>00009395</v>
      </c>
      <c r="C1197" t="s">
        <v>6</v>
      </c>
    </row>
    <row r="1198" spans="1:3" x14ac:dyDescent="0.25">
      <c r="A1198">
        <v>1193</v>
      </c>
      <c r="B1198" t="str">
        <f>"00748092"</f>
        <v>00748092</v>
      </c>
      <c r="C1198" t="s">
        <v>6</v>
      </c>
    </row>
    <row r="1199" spans="1:3" x14ac:dyDescent="0.25">
      <c r="A1199">
        <v>1194</v>
      </c>
      <c r="B1199" t="str">
        <f>"00796573"</f>
        <v>00796573</v>
      </c>
      <c r="C1199" t="s">
        <v>6</v>
      </c>
    </row>
    <row r="1200" spans="1:3" x14ac:dyDescent="0.25">
      <c r="A1200">
        <v>1195</v>
      </c>
      <c r="B1200" t="str">
        <f>"201409003353"</f>
        <v>201409003353</v>
      </c>
      <c r="C1200" t="s">
        <v>6</v>
      </c>
    </row>
    <row r="1201" spans="1:3" x14ac:dyDescent="0.25">
      <c r="A1201">
        <v>1196</v>
      </c>
      <c r="B1201" t="str">
        <f>"00817593"</f>
        <v>00817593</v>
      </c>
      <c r="C1201" t="s">
        <v>6</v>
      </c>
    </row>
    <row r="1202" spans="1:3" x14ac:dyDescent="0.25">
      <c r="A1202">
        <v>1197</v>
      </c>
      <c r="B1202" t="str">
        <f>"00072800"</f>
        <v>00072800</v>
      </c>
      <c r="C1202" t="s">
        <v>6</v>
      </c>
    </row>
    <row r="1203" spans="1:3" x14ac:dyDescent="0.25">
      <c r="A1203">
        <v>1198</v>
      </c>
      <c r="B1203" t="str">
        <f>"00779987"</f>
        <v>00779987</v>
      </c>
      <c r="C1203" t="s">
        <v>6</v>
      </c>
    </row>
    <row r="1204" spans="1:3" x14ac:dyDescent="0.25">
      <c r="A1204">
        <v>1199</v>
      </c>
      <c r="B1204" t="str">
        <f>"00277764"</f>
        <v>00277764</v>
      </c>
      <c r="C1204" t="s">
        <v>6</v>
      </c>
    </row>
    <row r="1205" spans="1:3" x14ac:dyDescent="0.25">
      <c r="A1205">
        <v>1200</v>
      </c>
      <c r="B1205" t="str">
        <f>"00442779"</f>
        <v>00442779</v>
      </c>
      <c r="C1205" t="s">
        <v>6</v>
      </c>
    </row>
    <row r="1206" spans="1:3" x14ac:dyDescent="0.25">
      <c r="A1206">
        <v>1201</v>
      </c>
      <c r="B1206" t="str">
        <f>"00819049"</f>
        <v>00819049</v>
      </c>
      <c r="C1206" t="s">
        <v>6</v>
      </c>
    </row>
    <row r="1207" spans="1:3" x14ac:dyDescent="0.25">
      <c r="A1207">
        <v>1202</v>
      </c>
      <c r="B1207" t="str">
        <f>"00818792"</f>
        <v>00818792</v>
      </c>
      <c r="C1207" t="s">
        <v>6</v>
      </c>
    </row>
    <row r="1208" spans="1:3" x14ac:dyDescent="0.25">
      <c r="A1208">
        <v>1203</v>
      </c>
      <c r="B1208" t="str">
        <f>"00816113"</f>
        <v>00816113</v>
      </c>
      <c r="C1208" t="s">
        <v>6</v>
      </c>
    </row>
    <row r="1209" spans="1:3" x14ac:dyDescent="0.25">
      <c r="A1209">
        <v>1204</v>
      </c>
      <c r="B1209" t="str">
        <f>"00449508"</f>
        <v>00449508</v>
      </c>
      <c r="C1209" t="s">
        <v>6</v>
      </c>
    </row>
    <row r="1210" spans="1:3" x14ac:dyDescent="0.25">
      <c r="A1210">
        <v>1205</v>
      </c>
      <c r="B1210" t="str">
        <f>"00818966"</f>
        <v>00818966</v>
      </c>
      <c r="C1210" t="s">
        <v>6</v>
      </c>
    </row>
    <row r="1211" spans="1:3" x14ac:dyDescent="0.25">
      <c r="A1211">
        <v>1206</v>
      </c>
      <c r="B1211" t="str">
        <f>"00444325"</f>
        <v>00444325</v>
      </c>
      <c r="C1211" t="s">
        <v>6</v>
      </c>
    </row>
    <row r="1212" spans="1:3" x14ac:dyDescent="0.25">
      <c r="A1212">
        <v>1207</v>
      </c>
      <c r="B1212" t="str">
        <f>"00684924"</f>
        <v>00684924</v>
      </c>
      <c r="C1212" t="s">
        <v>6</v>
      </c>
    </row>
    <row r="1213" spans="1:3" x14ac:dyDescent="0.25">
      <c r="A1213">
        <v>1208</v>
      </c>
      <c r="B1213" t="str">
        <f>"00817714"</f>
        <v>00817714</v>
      </c>
      <c r="C1213" t="s">
        <v>6</v>
      </c>
    </row>
    <row r="1214" spans="1:3" x14ac:dyDescent="0.25">
      <c r="A1214">
        <v>1209</v>
      </c>
      <c r="B1214" t="str">
        <f>"00818132"</f>
        <v>00818132</v>
      </c>
      <c r="C1214" t="s">
        <v>6</v>
      </c>
    </row>
    <row r="1215" spans="1:3" x14ac:dyDescent="0.25">
      <c r="A1215">
        <v>1210</v>
      </c>
      <c r="B1215" t="str">
        <f>"00727738"</f>
        <v>00727738</v>
      </c>
      <c r="C1215" t="s">
        <v>6</v>
      </c>
    </row>
    <row r="1216" spans="1:3" x14ac:dyDescent="0.25">
      <c r="A1216">
        <v>1211</v>
      </c>
      <c r="B1216" t="str">
        <f>"00113014"</f>
        <v>00113014</v>
      </c>
      <c r="C1216" t="s">
        <v>6</v>
      </c>
    </row>
    <row r="1217" spans="1:3" x14ac:dyDescent="0.25">
      <c r="A1217">
        <v>1212</v>
      </c>
      <c r="B1217" t="str">
        <f>"00816543"</f>
        <v>00816543</v>
      </c>
      <c r="C1217" t="s">
        <v>6</v>
      </c>
    </row>
    <row r="1218" spans="1:3" x14ac:dyDescent="0.25">
      <c r="A1218">
        <v>1213</v>
      </c>
      <c r="B1218" t="str">
        <f>"00449277"</f>
        <v>00449277</v>
      </c>
      <c r="C1218" t="s">
        <v>6</v>
      </c>
    </row>
    <row r="1219" spans="1:3" x14ac:dyDescent="0.25">
      <c r="A1219">
        <v>1214</v>
      </c>
      <c r="B1219" t="str">
        <f>"00571738"</f>
        <v>00571738</v>
      </c>
      <c r="C1219" t="s">
        <v>6</v>
      </c>
    </row>
    <row r="1220" spans="1:3" x14ac:dyDescent="0.25">
      <c r="A1220">
        <v>1215</v>
      </c>
      <c r="B1220" t="str">
        <f>"00818677"</f>
        <v>00818677</v>
      </c>
      <c r="C1220" t="s">
        <v>6</v>
      </c>
    </row>
    <row r="1221" spans="1:3" x14ac:dyDescent="0.25">
      <c r="A1221">
        <v>1216</v>
      </c>
      <c r="B1221" t="str">
        <f>"00757566"</f>
        <v>00757566</v>
      </c>
      <c r="C1221" t="s">
        <v>6</v>
      </c>
    </row>
    <row r="1222" spans="1:3" x14ac:dyDescent="0.25">
      <c r="A1222">
        <v>1217</v>
      </c>
      <c r="B1222" t="str">
        <f>"00818986"</f>
        <v>00818986</v>
      </c>
      <c r="C1222" t="s">
        <v>6</v>
      </c>
    </row>
    <row r="1223" spans="1:3" x14ac:dyDescent="0.25">
      <c r="A1223">
        <v>1218</v>
      </c>
      <c r="B1223" t="str">
        <f>"00313678"</f>
        <v>00313678</v>
      </c>
      <c r="C1223" t="s">
        <v>6</v>
      </c>
    </row>
    <row r="1224" spans="1:3" x14ac:dyDescent="0.25">
      <c r="A1224">
        <v>1219</v>
      </c>
      <c r="B1224" t="str">
        <f>"00818996"</f>
        <v>00818996</v>
      </c>
      <c r="C1224" t="s">
        <v>6</v>
      </c>
    </row>
    <row r="1225" spans="1:3" x14ac:dyDescent="0.25">
      <c r="A1225">
        <v>1220</v>
      </c>
      <c r="B1225" t="str">
        <f>"00817350"</f>
        <v>00817350</v>
      </c>
      <c r="C1225" t="s">
        <v>6</v>
      </c>
    </row>
    <row r="1226" spans="1:3" x14ac:dyDescent="0.25">
      <c r="A1226">
        <v>1221</v>
      </c>
      <c r="B1226" t="str">
        <f>"00818270"</f>
        <v>00818270</v>
      </c>
      <c r="C1226" t="s">
        <v>6</v>
      </c>
    </row>
    <row r="1227" spans="1:3" x14ac:dyDescent="0.25">
      <c r="A1227">
        <v>1222</v>
      </c>
      <c r="B1227" t="str">
        <f>"00815731"</f>
        <v>00815731</v>
      </c>
      <c r="C1227" t="s">
        <v>6</v>
      </c>
    </row>
    <row r="1228" spans="1:3" x14ac:dyDescent="0.25">
      <c r="A1228">
        <v>1223</v>
      </c>
      <c r="B1228" t="str">
        <f>"00744865"</f>
        <v>00744865</v>
      </c>
      <c r="C1228" t="s">
        <v>6</v>
      </c>
    </row>
    <row r="1229" spans="1:3" x14ac:dyDescent="0.25">
      <c r="A1229">
        <v>1224</v>
      </c>
      <c r="B1229" t="str">
        <f>"00818523"</f>
        <v>00818523</v>
      </c>
      <c r="C1229" t="s">
        <v>6</v>
      </c>
    </row>
    <row r="1230" spans="1:3" x14ac:dyDescent="0.25">
      <c r="A1230">
        <v>1225</v>
      </c>
      <c r="B1230" t="str">
        <f>"00446493"</f>
        <v>00446493</v>
      </c>
      <c r="C1230" t="s">
        <v>6</v>
      </c>
    </row>
    <row r="1231" spans="1:3" x14ac:dyDescent="0.25">
      <c r="A1231">
        <v>1226</v>
      </c>
      <c r="B1231" t="str">
        <f>"00819065"</f>
        <v>00819065</v>
      </c>
      <c r="C1231" t="s">
        <v>6</v>
      </c>
    </row>
    <row r="1232" spans="1:3" x14ac:dyDescent="0.25">
      <c r="A1232">
        <v>1227</v>
      </c>
      <c r="B1232" t="str">
        <f>"00683505"</f>
        <v>00683505</v>
      </c>
      <c r="C1232" t="s">
        <v>6</v>
      </c>
    </row>
    <row r="1233" spans="1:3" x14ac:dyDescent="0.25">
      <c r="A1233">
        <v>1228</v>
      </c>
      <c r="B1233" t="str">
        <f>"00817733"</f>
        <v>00817733</v>
      </c>
      <c r="C1233" t="s">
        <v>6</v>
      </c>
    </row>
    <row r="1234" spans="1:3" x14ac:dyDescent="0.25">
      <c r="A1234">
        <v>1229</v>
      </c>
      <c r="B1234" t="str">
        <f>"00292124"</f>
        <v>00292124</v>
      </c>
      <c r="C1234" t="s">
        <v>6</v>
      </c>
    </row>
    <row r="1235" spans="1:3" x14ac:dyDescent="0.25">
      <c r="A1235">
        <v>1230</v>
      </c>
      <c r="B1235" t="str">
        <f>"00818432"</f>
        <v>00818432</v>
      </c>
      <c r="C1235" t="s">
        <v>6</v>
      </c>
    </row>
    <row r="1236" spans="1:3" x14ac:dyDescent="0.25">
      <c r="A1236">
        <v>1231</v>
      </c>
      <c r="B1236" t="str">
        <f>"00442875"</f>
        <v>00442875</v>
      </c>
      <c r="C1236" t="s">
        <v>6</v>
      </c>
    </row>
    <row r="1237" spans="1:3" x14ac:dyDescent="0.25">
      <c r="A1237">
        <v>1232</v>
      </c>
      <c r="B1237" t="str">
        <f>"00817469"</f>
        <v>00817469</v>
      </c>
      <c r="C1237" t="s">
        <v>6</v>
      </c>
    </row>
    <row r="1238" spans="1:3" x14ac:dyDescent="0.25">
      <c r="A1238">
        <v>1233</v>
      </c>
      <c r="B1238" t="str">
        <f>"00819168"</f>
        <v>00819168</v>
      </c>
      <c r="C1238" t="s">
        <v>6</v>
      </c>
    </row>
    <row r="1239" spans="1:3" x14ac:dyDescent="0.25">
      <c r="A1239">
        <v>1234</v>
      </c>
      <c r="B1239" t="str">
        <f>"00664243"</f>
        <v>00664243</v>
      </c>
      <c r="C1239" t="s">
        <v>6</v>
      </c>
    </row>
    <row r="1240" spans="1:3" x14ac:dyDescent="0.25">
      <c r="A1240">
        <v>1235</v>
      </c>
      <c r="B1240" t="str">
        <f>"00819105"</f>
        <v>00819105</v>
      </c>
      <c r="C1240" t="s">
        <v>6</v>
      </c>
    </row>
    <row r="1241" spans="1:3" x14ac:dyDescent="0.25">
      <c r="A1241">
        <v>1236</v>
      </c>
      <c r="B1241" t="str">
        <f>"00819171"</f>
        <v>00819171</v>
      </c>
      <c r="C1241" t="s">
        <v>6</v>
      </c>
    </row>
    <row r="1242" spans="1:3" x14ac:dyDescent="0.25">
      <c r="A1242">
        <v>1237</v>
      </c>
      <c r="B1242" t="str">
        <f>"00817440"</f>
        <v>00817440</v>
      </c>
      <c r="C1242" t="s">
        <v>6</v>
      </c>
    </row>
    <row r="1243" spans="1:3" x14ac:dyDescent="0.25">
      <c r="A1243">
        <v>1238</v>
      </c>
      <c r="B1243" t="str">
        <f>"00817966"</f>
        <v>00817966</v>
      </c>
      <c r="C1243" t="s">
        <v>6</v>
      </c>
    </row>
    <row r="1244" spans="1:3" x14ac:dyDescent="0.25">
      <c r="A1244">
        <v>1239</v>
      </c>
      <c r="B1244" t="str">
        <f>"00815233"</f>
        <v>00815233</v>
      </c>
      <c r="C1244" t="s">
        <v>6</v>
      </c>
    </row>
    <row r="1245" spans="1:3" x14ac:dyDescent="0.25">
      <c r="A1245">
        <v>1240</v>
      </c>
      <c r="B1245" t="str">
        <f>"00816171"</f>
        <v>00816171</v>
      </c>
      <c r="C1245" t="s">
        <v>6</v>
      </c>
    </row>
    <row r="1246" spans="1:3" x14ac:dyDescent="0.25">
      <c r="A1246">
        <v>1241</v>
      </c>
      <c r="B1246" t="str">
        <f>"00818226"</f>
        <v>00818226</v>
      </c>
      <c r="C1246" t="s">
        <v>6</v>
      </c>
    </row>
    <row r="1247" spans="1:3" x14ac:dyDescent="0.25">
      <c r="A1247">
        <v>1242</v>
      </c>
      <c r="B1247" t="str">
        <f>"00817821"</f>
        <v>00817821</v>
      </c>
      <c r="C1247" t="s">
        <v>6</v>
      </c>
    </row>
    <row r="1248" spans="1:3" x14ac:dyDescent="0.25">
      <c r="A1248">
        <v>1243</v>
      </c>
      <c r="B1248" t="str">
        <f>"00818066"</f>
        <v>00818066</v>
      </c>
      <c r="C1248" t="s">
        <v>6</v>
      </c>
    </row>
    <row r="1249" spans="1:3" x14ac:dyDescent="0.25">
      <c r="A1249">
        <v>1244</v>
      </c>
      <c r="B1249" t="str">
        <f>"00819265"</f>
        <v>00819265</v>
      </c>
      <c r="C1249" t="s">
        <v>6</v>
      </c>
    </row>
    <row r="1250" spans="1:3" x14ac:dyDescent="0.25">
      <c r="A1250">
        <v>1245</v>
      </c>
      <c r="B1250" t="str">
        <f>"00265567"</f>
        <v>00265567</v>
      </c>
      <c r="C1250" t="s">
        <v>6</v>
      </c>
    </row>
    <row r="1251" spans="1:3" x14ac:dyDescent="0.25">
      <c r="A1251">
        <v>1246</v>
      </c>
      <c r="B1251" t="str">
        <f>"00818084"</f>
        <v>00818084</v>
      </c>
      <c r="C1251" t="s">
        <v>6</v>
      </c>
    </row>
    <row r="1252" spans="1:3" x14ac:dyDescent="0.25">
      <c r="A1252">
        <v>1247</v>
      </c>
      <c r="B1252" t="str">
        <f>"00818420"</f>
        <v>00818420</v>
      </c>
      <c r="C1252" t="s">
        <v>6</v>
      </c>
    </row>
    <row r="1253" spans="1:3" x14ac:dyDescent="0.25">
      <c r="A1253">
        <v>1248</v>
      </c>
      <c r="B1253" t="str">
        <f>"00818724"</f>
        <v>00818724</v>
      </c>
      <c r="C1253" t="s">
        <v>6</v>
      </c>
    </row>
    <row r="1254" spans="1:3" x14ac:dyDescent="0.25">
      <c r="A1254">
        <v>1249</v>
      </c>
      <c r="B1254" t="str">
        <f>"00818535"</f>
        <v>00818535</v>
      </c>
      <c r="C1254" t="s">
        <v>6</v>
      </c>
    </row>
    <row r="1255" spans="1:3" x14ac:dyDescent="0.25">
      <c r="A1255">
        <v>1250</v>
      </c>
      <c r="B1255" t="str">
        <f>"00599218"</f>
        <v>00599218</v>
      </c>
      <c r="C1255" t="s">
        <v>6</v>
      </c>
    </row>
    <row r="1256" spans="1:3" x14ac:dyDescent="0.25">
      <c r="A1256">
        <v>1251</v>
      </c>
      <c r="B1256" t="str">
        <f>"201511017779"</f>
        <v>201511017779</v>
      </c>
      <c r="C1256" t="s">
        <v>6</v>
      </c>
    </row>
    <row r="1257" spans="1:3" x14ac:dyDescent="0.25">
      <c r="A1257">
        <v>1252</v>
      </c>
      <c r="B1257" t="str">
        <f>"00549837"</f>
        <v>00549837</v>
      </c>
      <c r="C1257" t="s">
        <v>6</v>
      </c>
    </row>
    <row r="1258" spans="1:3" x14ac:dyDescent="0.25">
      <c r="A1258">
        <v>1253</v>
      </c>
      <c r="B1258" t="str">
        <f>"00447164"</f>
        <v>00447164</v>
      </c>
      <c r="C1258" t="s">
        <v>6</v>
      </c>
    </row>
    <row r="1259" spans="1:3" x14ac:dyDescent="0.25">
      <c r="A1259">
        <v>1254</v>
      </c>
      <c r="B1259" t="str">
        <f>"00775025"</f>
        <v>00775025</v>
      </c>
      <c r="C1259" t="s">
        <v>6</v>
      </c>
    </row>
    <row r="1260" spans="1:3" x14ac:dyDescent="0.25">
      <c r="A1260">
        <v>1255</v>
      </c>
      <c r="B1260" t="str">
        <f>"00440580"</f>
        <v>00440580</v>
      </c>
      <c r="C1260" t="s">
        <v>6</v>
      </c>
    </row>
    <row r="1261" spans="1:3" x14ac:dyDescent="0.25">
      <c r="A1261">
        <v>1256</v>
      </c>
      <c r="B1261" t="str">
        <f>"00650863"</f>
        <v>00650863</v>
      </c>
      <c r="C1261" t="s">
        <v>6</v>
      </c>
    </row>
    <row r="1262" spans="1:3" x14ac:dyDescent="0.25">
      <c r="A1262">
        <v>1257</v>
      </c>
      <c r="B1262" t="str">
        <f>"00693482"</f>
        <v>00693482</v>
      </c>
      <c r="C1262" t="s">
        <v>6</v>
      </c>
    </row>
    <row r="1263" spans="1:3" x14ac:dyDescent="0.25">
      <c r="A1263">
        <v>1258</v>
      </c>
      <c r="B1263" t="str">
        <f>"00441988"</f>
        <v>00441988</v>
      </c>
      <c r="C1263" t="s">
        <v>6</v>
      </c>
    </row>
    <row r="1264" spans="1:3" x14ac:dyDescent="0.25">
      <c r="A1264">
        <v>1259</v>
      </c>
      <c r="B1264" t="str">
        <f>"00311145"</f>
        <v>00311145</v>
      </c>
      <c r="C1264" t="s">
        <v>6</v>
      </c>
    </row>
    <row r="1265" spans="1:3" x14ac:dyDescent="0.25">
      <c r="A1265">
        <v>1260</v>
      </c>
      <c r="B1265" t="str">
        <f>"00200642"</f>
        <v>00200642</v>
      </c>
      <c r="C1265" t="s">
        <v>6</v>
      </c>
    </row>
    <row r="1266" spans="1:3" x14ac:dyDescent="0.25">
      <c r="A1266">
        <v>1261</v>
      </c>
      <c r="B1266" t="str">
        <f>"00817767"</f>
        <v>00817767</v>
      </c>
      <c r="C1266" t="s">
        <v>6</v>
      </c>
    </row>
    <row r="1267" spans="1:3" x14ac:dyDescent="0.25">
      <c r="A1267">
        <v>1262</v>
      </c>
      <c r="B1267" t="str">
        <f>"00667059"</f>
        <v>00667059</v>
      </c>
      <c r="C1267" t="s">
        <v>6</v>
      </c>
    </row>
    <row r="1268" spans="1:3" x14ac:dyDescent="0.25">
      <c r="A1268">
        <v>1263</v>
      </c>
      <c r="B1268" t="str">
        <f>"00440793"</f>
        <v>00440793</v>
      </c>
      <c r="C1268" t="s">
        <v>6</v>
      </c>
    </row>
    <row r="1269" spans="1:3" x14ac:dyDescent="0.25">
      <c r="A1269">
        <v>1264</v>
      </c>
      <c r="B1269" t="str">
        <f>"00753024"</f>
        <v>00753024</v>
      </c>
      <c r="C1269" t="s">
        <v>6</v>
      </c>
    </row>
    <row r="1270" spans="1:3" x14ac:dyDescent="0.25">
      <c r="A1270">
        <v>1265</v>
      </c>
      <c r="B1270" t="str">
        <f>"00817288"</f>
        <v>00817288</v>
      </c>
      <c r="C1270" t="s">
        <v>6</v>
      </c>
    </row>
    <row r="1271" spans="1:3" x14ac:dyDescent="0.25">
      <c r="A1271">
        <v>1266</v>
      </c>
      <c r="B1271" t="str">
        <f>"00332960"</f>
        <v>00332960</v>
      </c>
      <c r="C1271" t="s">
        <v>6</v>
      </c>
    </row>
    <row r="1272" spans="1:3" x14ac:dyDescent="0.25">
      <c r="A1272">
        <v>1267</v>
      </c>
      <c r="B1272" t="str">
        <f>"201511040693"</f>
        <v>201511040693</v>
      </c>
      <c r="C1272" t="s">
        <v>6</v>
      </c>
    </row>
    <row r="1273" spans="1:3" x14ac:dyDescent="0.25">
      <c r="A1273">
        <v>1268</v>
      </c>
      <c r="B1273" t="str">
        <f>"00682872"</f>
        <v>00682872</v>
      </c>
      <c r="C1273" t="s">
        <v>6</v>
      </c>
    </row>
    <row r="1274" spans="1:3" x14ac:dyDescent="0.25">
      <c r="A1274">
        <v>1269</v>
      </c>
      <c r="B1274" t="str">
        <f>"00326227"</f>
        <v>00326227</v>
      </c>
      <c r="C1274" t="s">
        <v>6</v>
      </c>
    </row>
    <row r="1275" spans="1:3" x14ac:dyDescent="0.25">
      <c r="A1275">
        <v>1270</v>
      </c>
      <c r="B1275" t="str">
        <f>"00817833"</f>
        <v>00817833</v>
      </c>
      <c r="C1275" t="s">
        <v>6</v>
      </c>
    </row>
    <row r="1276" spans="1:3" x14ac:dyDescent="0.25">
      <c r="A1276">
        <v>1271</v>
      </c>
      <c r="B1276" t="str">
        <f>"00769997"</f>
        <v>00769997</v>
      </c>
      <c r="C1276" t="s">
        <v>6</v>
      </c>
    </row>
    <row r="1277" spans="1:3" x14ac:dyDescent="0.25">
      <c r="A1277">
        <v>1272</v>
      </c>
      <c r="B1277" t="str">
        <f>"201409002079"</f>
        <v>201409002079</v>
      </c>
      <c r="C1277" t="s">
        <v>6</v>
      </c>
    </row>
    <row r="1278" spans="1:3" x14ac:dyDescent="0.25">
      <c r="A1278">
        <v>1273</v>
      </c>
      <c r="B1278" t="str">
        <f>"00818390"</f>
        <v>00818390</v>
      </c>
      <c r="C1278" t="s">
        <v>6</v>
      </c>
    </row>
    <row r="1279" spans="1:3" x14ac:dyDescent="0.25">
      <c r="A1279">
        <v>1274</v>
      </c>
      <c r="B1279" t="str">
        <f>"00817206"</f>
        <v>00817206</v>
      </c>
      <c r="C1279" t="s">
        <v>6</v>
      </c>
    </row>
    <row r="1280" spans="1:3" x14ac:dyDescent="0.25">
      <c r="A1280">
        <v>1275</v>
      </c>
      <c r="B1280" t="str">
        <f>"00817226"</f>
        <v>00817226</v>
      </c>
      <c r="C1280" t="s">
        <v>6</v>
      </c>
    </row>
    <row r="1281" spans="1:3" x14ac:dyDescent="0.25">
      <c r="A1281">
        <v>1276</v>
      </c>
      <c r="B1281" t="str">
        <f>"00163638"</f>
        <v>00163638</v>
      </c>
      <c r="C1281" t="s">
        <v>6</v>
      </c>
    </row>
    <row r="1282" spans="1:3" x14ac:dyDescent="0.25">
      <c r="A1282">
        <v>1277</v>
      </c>
      <c r="B1282" t="str">
        <f>"00663991"</f>
        <v>00663991</v>
      </c>
      <c r="C1282" t="s">
        <v>6</v>
      </c>
    </row>
    <row r="1283" spans="1:3" x14ac:dyDescent="0.25">
      <c r="A1283">
        <v>1278</v>
      </c>
      <c r="B1283" t="str">
        <f>"00817753"</f>
        <v>00817753</v>
      </c>
      <c r="C1283" t="s">
        <v>6</v>
      </c>
    </row>
    <row r="1284" spans="1:3" x14ac:dyDescent="0.25">
      <c r="A1284">
        <v>1279</v>
      </c>
      <c r="B1284" t="str">
        <f>"00746597"</f>
        <v>00746597</v>
      </c>
      <c r="C1284" t="s">
        <v>6</v>
      </c>
    </row>
    <row r="1285" spans="1:3" x14ac:dyDescent="0.25">
      <c r="A1285">
        <v>1280</v>
      </c>
      <c r="B1285" t="str">
        <f>"00567554"</f>
        <v>00567554</v>
      </c>
      <c r="C1285" t="s">
        <v>6</v>
      </c>
    </row>
    <row r="1286" spans="1:3" x14ac:dyDescent="0.25">
      <c r="A1286">
        <v>1281</v>
      </c>
      <c r="B1286" t="str">
        <f>"00817542"</f>
        <v>00817542</v>
      </c>
      <c r="C1286" t="s">
        <v>6</v>
      </c>
    </row>
    <row r="1287" spans="1:3" x14ac:dyDescent="0.25">
      <c r="A1287">
        <v>1282</v>
      </c>
      <c r="B1287" t="str">
        <f>"00816629"</f>
        <v>00816629</v>
      </c>
      <c r="C1287" t="s">
        <v>6</v>
      </c>
    </row>
    <row r="1288" spans="1:3" x14ac:dyDescent="0.25">
      <c r="A1288">
        <v>1283</v>
      </c>
      <c r="B1288" t="str">
        <f>"00818370"</f>
        <v>00818370</v>
      </c>
      <c r="C1288" t="s">
        <v>6</v>
      </c>
    </row>
    <row r="1289" spans="1:3" x14ac:dyDescent="0.25">
      <c r="A1289">
        <v>1284</v>
      </c>
      <c r="B1289" t="str">
        <f>"00816828"</f>
        <v>00816828</v>
      </c>
      <c r="C1289" t="s">
        <v>6</v>
      </c>
    </row>
    <row r="1290" spans="1:3" x14ac:dyDescent="0.25">
      <c r="A1290">
        <v>1285</v>
      </c>
      <c r="B1290" t="str">
        <f>"00765973"</f>
        <v>00765973</v>
      </c>
      <c r="C1290" t="s">
        <v>6</v>
      </c>
    </row>
    <row r="1291" spans="1:3" x14ac:dyDescent="0.25">
      <c r="A1291">
        <v>1286</v>
      </c>
      <c r="B1291" t="str">
        <f>"00443888"</f>
        <v>00443888</v>
      </c>
      <c r="C1291" t="s">
        <v>6</v>
      </c>
    </row>
    <row r="1292" spans="1:3" x14ac:dyDescent="0.25">
      <c r="A1292">
        <v>1287</v>
      </c>
      <c r="B1292" t="str">
        <f>"00818475"</f>
        <v>00818475</v>
      </c>
      <c r="C1292" t="s">
        <v>6</v>
      </c>
    </row>
    <row r="1293" spans="1:3" x14ac:dyDescent="0.25">
      <c r="A1293">
        <v>1288</v>
      </c>
      <c r="B1293" t="str">
        <f>"201601001170"</f>
        <v>201601001170</v>
      </c>
      <c r="C1293" t="s">
        <v>6</v>
      </c>
    </row>
    <row r="1294" spans="1:3" x14ac:dyDescent="0.25">
      <c r="A1294">
        <v>1289</v>
      </c>
      <c r="B1294" t="str">
        <f>"00818964"</f>
        <v>00818964</v>
      </c>
      <c r="C1294" t="s">
        <v>6</v>
      </c>
    </row>
    <row r="1295" spans="1:3" x14ac:dyDescent="0.25">
      <c r="A1295">
        <v>1290</v>
      </c>
      <c r="B1295" t="str">
        <f>"00431585"</f>
        <v>00431585</v>
      </c>
      <c r="C1295" t="s">
        <v>6</v>
      </c>
    </row>
    <row r="1296" spans="1:3" x14ac:dyDescent="0.25">
      <c r="A1296">
        <v>1291</v>
      </c>
      <c r="B1296" t="str">
        <f>"00818981"</f>
        <v>00818981</v>
      </c>
      <c r="C1296" t="s">
        <v>6</v>
      </c>
    </row>
    <row r="1297" spans="1:3" x14ac:dyDescent="0.25">
      <c r="A1297">
        <v>1292</v>
      </c>
      <c r="B1297" t="str">
        <f>"00619101"</f>
        <v>00619101</v>
      </c>
      <c r="C1297" t="s">
        <v>6</v>
      </c>
    </row>
    <row r="1298" spans="1:3" x14ac:dyDescent="0.25">
      <c r="A1298">
        <v>1293</v>
      </c>
      <c r="B1298" t="str">
        <f>"00084410"</f>
        <v>00084410</v>
      </c>
      <c r="C1298" t="s">
        <v>6</v>
      </c>
    </row>
    <row r="1299" spans="1:3" x14ac:dyDescent="0.25">
      <c r="A1299">
        <v>1294</v>
      </c>
      <c r="B1299" t="str">
        <f>"00348322"</f>
        <v>00348322</v>
      </c>
      <c r="C1299" t="s">
        <v>6</v>
      </c>
    </row>
    <row r="1300" spans="1:3" x14ac:dyDescent="0.25">
      <c r="A1300">
        <v>1295</v>
      </c>
      <c r="B1300" t="str">
        <f>"00154089"</f>
        <v>00154089</v>
      </c>
      <c r="C1300" t="s">
        <v>6</v>
      </c>
    </row>
    <row r="1301" spans="1:3" x14ac:dyDescent="0.25">
      <c r="A1301">
        <v>1296</v>
      </c>
      <c r="B1301" t="str">
        <f>"00448372"</f>
        <v>00448372</v>
      </c>
      <c r="C1301" t="s">
        <v>6</v>
      </c>
    </row>
    <row r="1302" spans="1:3" x14ac:dyDescent="0.25">
      <c r="A1302">
        <v>1297</v>
      </c>
      <c r="B1302" t="str">
        <f>"201506004150"</f>
        <v>201506004150</v>
      </c>
      <c r="C1302" t="s">
        <v>6</v>
      </c>
    </row>
    <row r="1303" spans="1:3" x14ac:dyDescent="0.25">
      <c r="A1303">
        <v>1298</v>
      </c>
      <c r="B1303" t="str">
        <f>"00761187"</f>
        <v>00761187</v>
      </c>
      <c r="C1303" t="s">
        <v>6</v>
      </c>
    </row>
    <row r="1304" spans="1:3" x14ac:dyDescent="0.25">
      <c r="A1304">
        <v>1299</v>
      </c>
      <c r="B1304" t="str">
        <f>"00808841"</f>
        <v>00808841</v>
      </c>
      <c r="C1304" t="s">
        <v>6</v>
      </c>
    </row>
    <row r="1305" spans="1:3" x14ac:dyDescent="0.25">
      <c r="A1305">
        <v>1300</v>
      </c>
      <c r="B1305" t="str">
        <f>"00818485"</f>
        <v>00818485</v>
      </c>
      <c r="C1305" t="s">
        <v>6</v>
      </c>
    </row>
    <row r="1306" spans="1:3" x14ac:dyDescent="0.25">
      <c r="A1306">
        <v>1301</v>
      </c>
      <c r="B1306" t="str">
        <f>"00818939"</f>
        <v>00818939</v>
      </c>
      <c r="C1306" t="s">
        <v>6</v>
      </c>
    </row>
    <row r="1307" spans="1:3" x14ac:dyDescent="0.25">
      <c r="A1307">
        <v>1302</v>
      </c>
      <c r="B1307" t="str">
        <f>"00816830"</f>
        <v>00816830</v>
      </c>
      <c r="C1307" t="s">
        <v>6</v>
      </c>
    </row>
    <row r="1308" spans="1:3" x14ac:dyDescent="0.25">
      <c r="A1308">
        <v>1303</v>
      </c>
      <c r="B1308" t="str">
        <f>"00442044"</f>
        <v>00442044</v>
      </c>
      <c r="C1308" t="s">
        <v>6</v>
      </c>
    </row>
    <row r="1309" spans="1:3" x14ac:dyDescent="0.25">
      <c r="A1309">
        <v>1304</v>
      </c>
      <c r="B1309" t="str">
        <f>"00660150"</f>
        <v>00660150</v>
      </c>
      <c r="C1309" t="s">
        <v>6</v>
      </c>
    </row>
    <row r="1310" spans="1:3" x14ac:dyDescent="0.25">
      <c r="A1310">
        <v>1305</v>
      </c>
      <c r="B1310" t="str">
        <f>"201502002734"</f>
        <v>201502002734</v>
      </c>
      <c r="C1310" t="s">
        <v>6</v>
      </c>
    </row>
    <row r="1311" spans="1:3" x14ac:dyDescent="0.25">
      <c r="A1311">
        <v>1306</v>
      </c>
      <c r="B1311" t="str">
        <f>"00184041"</f>
        <v>00184041</v>
      </c>
      <c r="C1311" t="s">
        <v>6</v>
      </c>
    </row>
    <row r="1314" spans="1:1" x14ac:dyDescent="0.25">
      <c r="A1314" t="s">
        <v>7</v>
      </c>
    </row>
    <row r="1315" spans="1:1" x14ac:dyDescent="0.25">
      <c r="A1315" t="s">
        <v>8</v>
      </c>
    </row>
    <row r="1316" spans="1:1" x14ac:dyDescent="0.25">
      <c r="A1316" t="s">
        <v>7</v>
      </c>
    </row>
  </sheetData>
  <sortState ref="A6:G1311">
    <sortCondition ref="C6:C13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9Κ_2021 3234_ΔΕ_ΑΠΟΡΡΙΠΤΕΟΙ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Tsilipounidaki Aspasia</cp:lastModifiedBy>
  <dcterms:created xsi:type="dcterms:W3CDTF">2025-09-09T06:14:08Z</dcterms:created>
  <dcterms:modified xsi:type="dcterms:W3CDTF">2025-09-10T08:19:45Z</dcterms:modified>
</cp:coreProperties>
</file>