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Common Area\ΠΑΡΣΑΚΗΣ ΑΓΓΕΛΟΣ\ΔΕΥΤΕΡΗ ΠΡΟΣΚΛΗΣΗ\"/>
    </mc:Choice>
  </mc:AlternateContent>
  <bookViews>
    <workbookView xWindow="0" yWindow="0" windowWidth="28800" windowHeight="11400"/>
  </bookViews>
  <sheets>
    <sheet name="1Κ_2025_ΔΕ_ΠΡΟΣΚΛΗΣΗ_ΥΠΟΨΗΦΙΩΝ" sheetId="1" r:id="rId1"/>
  </sheets>
  <definedNames>
    <definedName name="_xlnm._FilterDatabase" localSheetId="0" hidden="1">'1Κ_2025_ΔΕ_ΠΡΟΣΚΛΗΣΗ_ΥΠΟΨΗΦΙΩΝ'!$A$5:$B$1302</definedName>
  </definedNames>
  <calcPr calcId="162913"/>
</workbook>
</file>

<file path=xl/calcChain.xml><?xml version="1.0" encoding="utf-8"?>
<calcChain xmlns="http://schemas.openxmlformats.org/spreadsheetml/2006/main">
  <c r="B1579" i="1" l="1"/>
  <c r="B1578" i="1"/>
  <c r="B1577" i="1"/>
  <c r="B1576" i="1"/>
  <c r="B1575" i="1"/>
  <c r="B1574" i="1"/>
  <c r="B1573" i="1"/>
  <c r="B1572" i="1"/>
  <c r="B1571" i="1"/>
  <c r="B1570" i="1"/>
  <c r="B1569" i="1"/>
  <c r="B1568" i="1"/>
  <c r="B1567" i="1"/>
  <c r="B1566" i="1"/>
  <c r="B1565" i="1"/>
  <c r="B1564" i="1"/>
  <c r="B1563" i="1"/>
  <c r="B1562" i="1"/>
  <c r="B1561" i="1"/>
  <c r="B1560" i="1"/>
  <c r="B1559" i="1"/>
  <c r="B1558" i="1"/>
  <c r="B1557" i="1"/>
  <c r="B1556" i="1"/>
  <c r="B1555" i="1"/>
  <c r="B1554" i="1"/>
  <c r="B1553" i="1"/>
  <c r="B1552" i="1"/>
  <c r="B1551" i="1"/>
  <c r="B1550" i="1"/>
  <c r="B1549" i="1"/>
  <c r="B1548" i="1"/>
  <c r="B1547" i="1"/>
  <c r="B1546" i="1"/>
  <c r="B1545" i="1"/>
  <c r="B1544" i="1"/>
  <c r="B1543" i="1"/>
  <c r="B1542" i="1"/>
  <c r="B1541" i="1"/>
  <c r="B1540" i="1"/>
  <c r="B1539" i="1"/>
  <c r="B1538" i="1"/>
  <c r="B1537" i="1"/>
  <c r="B1536" i="1"/>
  <c r="B1535" i="1"/>
  <c r="B1534" i="1"/>
  <c r="B1533" i="1"/>
  <c r="B1532" i="1"/>
  <c r="B1531" i="1"/>
  <c r="B1530" i="1"/>
  <c r="B1529" i="1"/>
  <c r="B1528" i="1"/>
  <c r="B1527" i="1"/>
  <c r="B1526" i="1"/>
  <c r="B1525" i="1"/>
  <c r="B1524" i="1"/>
  <c r="B1523" i="1"/>
  <c r="B1522" i="1"/>
  <c r="B1521" i="1"/>
  <c r="B1520" i="1"/>
  <c r="B1519" i="1"/>
  <c r="B1518" i="1"/>
  <c r="B1517" i="1"/>
  <c r="B1516" i="1"/>
  <c r="B1515" i="1"/>
  <c r="B1514" i="1"/>
  <c r="B1513" i="1"/>
  <c r="B1512" i="1"/>
  <c r="B1511" i="1"/>
  <c r="B1510" i="1"/>
  <c r="B1509" i="1"/>
  <c r="B1508" i="1"/>
  <c r="B1507" i="1"/>
  <c r="B1506" i="1"/>
  <c r="B1505" i="1"/>
  <c r="B1504" i="1"/>
  <c r="B1503" i="1"/>
  <c r="B1502" i="1"/>
  <c r="B1501" i="1"/>
  <c r="B1500" i="1"/>
  <c r="B1499" i="1"/>
  <c r="B1498" i="1"/>
  <c r="B1497" i="1"/>
  <c r="B1496" i="1"/>
  <c r="B1495" i="1"/>
  <c r="B1494" i="1"/>
  <c r="B1493" i="1"/>
  <c r="B1492" i="1"/>
  <c r="B1491" i="1"/>
  <c r="B1490" i="1"/>
  <c r="B1489" i="1"/>
  <c r="B1488" i="1"/>
  <c r="B1487" i="1"/>
  <c r="B1486" i="1"/>
  <c r="B1485" i="1"/>
  <c r="B1484" i="1"/>
  <c r="B1483" i="1"/>
  <c r="B1482" i="1"/>
  <c r="B1481" i="1"/>
  <c r="B1480" i="1"/>
  <c r="B1479" i="1"/>
  <c r="B1478" i="1"/>
  <c r="B1477" i="1"/>
  <c r="B1476" i="1"/>
  <c r="B1475" i="1"/>
  <c r="B1474" i="1"/>
  <c r="B1473" i="1"/>
  <c r="B1472" i="1"/>
  <c r="B1471" i="1"/>
  <c r="B1470" i="1"/>
  <c r="B1469" i="1"/>
  <c r="B1468" i="1"/>
  <c r="B1467" i="1"/>
  <c r="B1466" i="1"/>
  <c r="B1465" i="1"/>
  <c r="B1464" i="1"/>
  <c r="B1463" i="1"/>
  <c r="B1462" i="1"/>
  <c r="B1461" i="1"/>
  <c r="B1460" i="1"/>
  <c r="B1459" i="1"/>
  <c r="B1458" i="1"/>
  <c r="B1457" i="1"/>
  <c r="B1456" i="1"/>
  <c r="B1455" i="1"/>
  <c r="B1454" i="1"/>
  <c r="B1453" i="1"/>
  <c r="B1452" i="1"/>
  <c r="B1451" i="1"/>
  <c r="B1450" i="1"/>
  <c r="B1449" i="1"/>
  <c r="B1448" i="1"/>
  <c r="B1447" i="1"/>
  <c r="B1446" i="1"/>
  <c r="B1445" i="1"/>
  <c r="B1444" i="1"/>
  <c r="B1443" i="1"/>
  <c r="B1442" i="1"/>
  <c r="B1441" i="1"/>
  <c r="B1440" i="1"/>
  <c r="B1439" i="1"/>
  <c r="B1438" i="1"/>
  <c r="B1437" i="1"/>
  <c r="B1436" i="1"/>
  <c r="B1435" i="1"/>
  <c r="B1434" i="1"/>
  <c r="B1433" i="1"/>
  <c r="B1432" i="1"/>
  <c r="B1431" i="1"/>
  <c r="B1430" i="1"/>
  <c r="B1429" i="1"/>
  <c r="B1428" i="1"/>
  <c r="B1427" i="1"/>
  <c r="B1426" i="1"/>
  <c r="B1425" i="1"/>
  <c r="B1424" i="1"/>
  <c r="B1423" i="1"/>
  <c r="B1422" i="1"/>
  <c r="B1421" i="1"/>
  <c r="B1420" i="1"/>
  <c r="B1419" i="1"/>
  <c r="B1418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2" i="1"/>
  <c r="B1401" i="1"/>
  <c r="B1400" i="1"/>
  <c r="B1399" i="1"/>
  <c r="B1398" i="1"/>
  <c r="B1397" i="1"/>
  <c r="B1396" i="1"/>
  <c r="B1395" i="1"/>
  <c r="B1394" i="1"/>
  <c r="B1393" i="1"/>
  <c r="B1392" i="1"/>
  <c r="B1391" i="1"/>
  <c r="B1390" i="1"/>
  <c r="B1389" i="1"/>
  <c r="B1388" i="1"/>
  <c r="B1387" i="1"/>
  <c r="B1386" i="1"/>
  <c r="B1385" i="1"/>
  <c r="B1384" i="1"/>
  <c r="B1383" i="1"/>
  <c r="B1382" i="1"/>
  <c r="B1381" i="1"/>
  <c r="B1380" i="1"/>
  <c r="B1379" i="1"/>
  <c r="B1378" i="1"/>
  <c r="B1377" i="1"/>
  <c r="B1376" i="1"/>
  <c r="B1375" i="1"/>
  <c r="B1374" i="1"/>
  <c r="B1373" i="1"/>
  <c r="B1372" i="1"/>
  <c r="B1371" i="1"/>
  <c r="B1370" i="1"/>
  <c r="B1369" i="1"/>
  <c r="B1368" i="1"/>
  <c r="B1367" i="1"/>
  <c r="B1366" i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/>
  <c r="B1347" i="1"/>
  <c r="B1346" i="1"/>
  <c r="B1345" i="1"/>
  <c r="B1344" i="1"/>
  <c r="B1343" i="1"/>
  <c r="B1342" i="1"/>
  <c r="B1341" i="1"/>
  <c r="B1340" i="1"/>
  <c r="B1339" i="1"/>
  <c r="B1338" i="1"/>
  <c r="B1337" i="1"/>
  <c r="B1336" i="1"/>
  <c r="B1335" i="1"/>
  <c r="B1334" i="1"/>
  <c r="B1333" i="1"/>
  <c r="B1332" i="1"/>
  <c r="B1331" i="1"/>
  <c r="B1330" i="1"/>
  <c r="B1329" i="1"/>
  <c r="B1328" i="1"/>
  <c r="B1327" i="1"/>
  <c r="B1326" i="1"/>
  <c r="B1325" i="1"/>
  <c r="B1324" i="1"/>
  <c r="B1323" i="1"/>
  <c r="B1322" i="1"/>
  <c r="B1321" i="1"/>
  <c r="B1320" i="1"/>
  <c r="B1319" i="1"/>
  <c r="B1318" i="1"/>
  <c r="B1317" i="1"/>
  <c r="B1316" i="1"/>
  <c r="B1315" i="1"/>
  <c r="B1314" i="1"/>
  <c r="B1313" i="1"/>
  <c r="B1312" i="1"/>
  <c r="B1311" i="1"/>
  <c r="B1310" i="1"/>
  <c r="B1309" i="1"/>
  <c r="B1308" i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</calcChain>
</file>

<file path=xl/sharedStrings.xml><?xml version="1.0" encoding="utf-8"?>
<sst xmlns="http://schemas.openxmlformats.org/spreadsheetml/2006/main" count="4" uniqueCount="4">
  <si>
    <t>Α/Α</t>
  </si>
  <si>
    <t>ΑΡΙΘΜΟΣ ΜΗΤΡΩΟΥ ΥΠΟΨΗΦΙΟΥ</t>
  </si>
  <si>
    <t>ΑΣΕΠ
Β΄ΔΙΕΥΘΥΝΣΗ ΕΠΙΛΟΓΗΣ ΠΡΟΣΩΠΙΚΟΥ</t>
  </si>
  <si>
    <t xml:space="preserve">ΠΡΟΚΗΡΥΞΗ 1K/2025
Φ.Ε.Κ. 2/τ. Α.Σ.Ε.Π./26.02.2025
ΚΑΤΗΓΟΡΙΑ ΔΕΥΤΕΡΟΒΑΘΜΙΑΣ ΕΚΠΑΙΔΕΥΣΗΣ 
ΕΚ ΝΕΟΥ ΠΡΟΣΚΛΗΣΗ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</si>
</sst>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12">
    <xf numFmtId="0" fontId="0" fillId="0" borderId="0" xfId="0"/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42" applyFont="1" applyBorder="1" applyAlignment="1">
      <alignment horizontal="center" vertical="center" wrapText="1"/>
    </xf>
    <xf numFmtId="0" fontId="18" fillId="0" borderId="19" xfId="42" applyFont="1" applyBorder="1" applyAlignment="1">
      <alignment horizontal="center" vertical="center" wrapText="1"/>
    </xf>
  </cellXfs>
  <cellStyles count="43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Κανονικό 2" xfId="42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79"/>
  <sheetViews>
    <sheetView tabSelected="1" workbookViewId="0">
      <selection sqref="A1:B1"/>
    </sheetView>
  </sheetViews>
  <sheetFormatPr defaultRowHeight="15" x14ac:dyDescent="0.25"/>
  <cols>
    <col min="1" max="1" width="11.85546875" bestFit="1" customWidth="1"/>
    <col min="2" max="2" width="39.5703125" customWidth="1"/>
  </cols>
  <sheetData>
    <row r="1" spans="1:2" ht="41.25" customHeight="1" x14ac:dyDescent="0.25">
      <c r="A1" s="4" t="s">
        <v>2</v>
      </c>
      <c r="B1" s="5"/>
    </row>
    <row r="2" spans="1:2" x14ac:dyDescent="0.25">
      <c r="A2" s="6"/>
      <c r="B2" s="7"/>
    </row>
    <row r="3" spans="1:2" ht="146.25" customHeight="1" x14ac:dyDescent="0.25">
      <c r="A3" s="8" t="s">
        <v>3</v>
      </c>
      <c r="B3" s="9"/>
    </row>
    <row r="4" spans="1:2" ht="15.75" thickBot="1" x14ac:dyDescent="0.3">
      <c r="A4" s="10"/>
      <c r="B4" s="11"/>
    </row>
    <row r="5" spans="1:2" x14ac:dyDescent="0.25">
      <c r="A5" s="1" t="s">
        <v>0</v>
      </c>
      <c r="B5" s="2" t="s">
        <v>1</v>
      </c>
    </row>
    <row r="6" spans="1:2" x14ac:dyDescent="0.25">
      <c r="A6" s="3">
        <v>1</v>
      </c>
      <c r="B6" s="3" t="str">
        <f>"00001280"</f>
        <v>00001280</v>
      </c>
    </row>
    <row r="7" spans="1:2" x14ac:dyDescent="0.25">
      <c r="A7" s="3">
        <v>2</v>
      </c>
      <c r="B7" s="3" t="str">
        <f>"00001589"</f>
        <v>00001589</v>
      </c>
    </row>
    <row r="8" spans="1:2" x14ac:dyDescent="0.25">
      <c r="A8" s="3">
        <v>3</v>
      </c>
      <c r="B8" s="3" t="str">
        <f>"00002043"</f>
        <v>00002043</v>
      </c>
    </row>
    <row r="9" spans="1:2" x14ac:dyDescent="0.25">
      <c r="A9" s="3">
        <v>4</v>
      </c>
      <c r="B9" s="3" t="str">
        <f>"00004113"</f>
        <v>00004113</v>
      </c>
    </row>
    <row r="10" spans="1:2" x14ac:dyDescent="0.25">
      <c r="A10" s="3">
        <v>5</v>
      </c>
      <c r="B10" s="3" t="str">
        <f>"00005917"</f>
        <v>00005917</v>
      </c>
    </row>
    <row r="11" spans="1:2" x14ac:dyDescent="0.25">
      <c r="A11" s="3">
        <v>6</v>
      </c>
      <c r="B11" s="3" t="str">
        <f>"00007750"</f>
        <v>00007750</v>
      </c>
    </row>
    <row r="12" spans="1:2" x14ac:dyDescent="0.25">
      <c r="A12" s="3">
        <v>7</v>
      </c>
      <c r="B12" s="3" t="str">
        <f>"00008185"</f>
        <v>00008185</v>
      </c>
    </row>
    <row r="13" spans="1:2" x14ac:dyDescent="0.25">
      <c r="A13" s="3">
        <v>8</v>
      </c>
      <c r="B13" s="3" t="str">
        <f>"00009777"</f>
        <v>00009777</v>
      </c>
    </row>
    <row r="14" spans="1:2" x14ac:dyDescent="0.25">
      <c r="A14" s="3">
        <v>9</v>
      </c>
      <c r="B14" s="3" t="str">
        <f>"00014880"</f>
        <v>00014880</v>
      </c>
    </row>
    <row r="15" spans="1:2" x14ac:dyDescent="0.25">
      <c r="A15" s="3">
        <v>10</v>
      </c>
      <c r="B15" s="3" t="str">
        <f>"00015407"</f>
        <v>00015407</v>
      </c>
    </row>
    <row r="16" spans="1:2" x14ac:dyDescent="0.25">
      <c r="A16" s="3">
        <v>11</v>
      </c>
      <c r="B16" s="3" t="str">
        <f>"00016414"</f>
        <v>00016414</v>
      </c>
    </row>
    <row r="17" spans="1:2" x14ac:dyDescent="0.25">
      <c r="A17" s="3">
        <v>12</v>
      </c>
      <c r="B17" s="3" t="str">
        <f>"00017657"</f>
        <v>00017657</v>
      </c>
    </row>
    <row r="18" spans="1:2" x14ac:dyDescent="0.25">
      <c r="A18" s="3">
        <v>13</v>
      </c>
      <c r="B18" s="3" t="str">
        <f>"00019010"</f>
        <v>00019010</v>
      </c>
    </row>
    <row r="19" spans="1:2" x14ac:dyDescent="0.25">
      <c r="A19" s="3">
        <v>14</v>
      </c>
      <c r="B19" s="3" t="str">
        <f>"00019076"</f>
        <v>00019076</v>
      </c>
    </row>
    <row r="20" spans="1:2" x14ac:dyDescent="0.25">
      <c r="A20" s="3">
        <v>15</v>
      </c>
      <c r="B20" s="3" t="str">
        <f>"00019360"</f>
        <v>00019360</v>
      </c>
    </row>
    <row r="21" spans="1:2" x14ac:dyDescent="0.25">
      <c r="A21" s="3">
        <v>16</v>
      </c>
      <c r="B21" s="3" t="str">
        <f>"00019395"</f>
        <v>00019395</v>
      </c>
    </row>
    <row r="22" spans="1:2" x14ac:dyDescent="0.25">
      <c r="A22" s="3">
        <v>17</v>
      </c>
      <c r="B22" s="3" t="str">
        <f>"00022251"</f>
        <v>00022251</v>
      </c>
    </row>
    <row r="23" spans="1:2" x14ac:dyDescent="0.25">
      <c r="A23" s="3">
        <v>18</v>
      </c>
      <c r="B23" s="3" t="str">
        <f>"00023452"</f>
        <v>00023452</v>
      </c>
    </row>
    <row r="24" spans="1:2" x14ac:dyDescent="0.25">
      <c r="A24" s="3">
        <v>19</v>
      </c>
      <c r="B24" s="3" t="str">
        <f>"00023730"</f>
        <v>00023730</v>
      </c>
    </row>
    <row r="25" spans="1:2" x14ac:dyDescent="0.25">
      <c r="A25" s="3">
        <v>20</v>
      </c>
      <c r="B25" s="3" t="str">
        <f>"00024398"</f>
        <v>00024398</v>
      </c>
    </row>
    <row r="26" spans="1:2" x14ac:dyDescent="0.25">
      <c r="A26" s="3">
        <v>21</v>
      </c>
      <c r="B26" s="3" t="str">
        <f>"00024751"</f>
        <v>00024751</v>
      </c>
    </row>
    <row r="27" spans="1:2" x14ac:dyDescent="0.25">
      <c r="A27" s="3">
        <v>22</v>
      </c>
      <c r="B27" s="3" t="str">
        <f>"00026924"</f>
        <v>00026924</v>
      </c>
    </row>
    <row r="28" spans="1:2" x14ac:dyDescent="0.25">
      <c r="A28" s="3">
        <v>23</v>
      </c>
      <c r="B28" s="3" t="str">
        <f>"00027353"</f>
        <v>00027353</v>
      </c>
    </row>
    <row r="29" spans="1:2" x14ac:dyDescent="0.25">
      <c r="A29" s="3">
        <v>24</v>
      </c>
      <c r="B29" s="3" t="str">
        <f>"00027623"</f>
        <v>00027623</v>
      </c>
    </row>
    <row r="30" spans="1:2" x14ac:dyDescent="0.25">
      <c r="A30" s="3">
        <v>25</v>
      </c>
      <c r="B30" s="3" t="str">
        <f>"00027825"</f>
        <v>00027825</v>
      </c>
    </row>
    <row r="31" spans="1:2" x14ac:dyDescent="0.25">
      <c r="A31" s="3">
        <v>26</v>
      </c>
      <c r="B31" s="3" t="str">
        <f>"00030413"</f>
        <v>00030413</v>
      </c>
    </row>
    <row r="32" spans="1:2" x14ac:dyDescent="0.25">
      <c r="A32" s="3">
        <v>27</v>
      </c>
      <c r="B32" s="3" t="str">
        <f>"00032504"</f>
        <v>00032504</v>
      </c>
    </row>
    <row r="33" spans="1:2" x14ac:dyDescent="0.25">
      <c r="A33" s="3">
        <v>28</v>
      </c>
      <c r="B33" s="3" t="str">
        <f>"00032791"</f>
        <v>00032791</v>
      </c>
    </row>
    <row r="34" spans="1:2" x14ac:dyDescent="0.25">
      <c r="A34" s="3">
        <v>29</v>
      </c>
      <c r="B34" s="3" t="str">
        <f>"00035046"</f>
        <v>00035046</v>
      </c>
    </row>
    <row r="35" spans="1:2" x14ac:dyDescent="0.25">
      <c r="A35" s="3">
        <v>30</v>
      </c>
      <c r="B35" s="3" t="str">
        <f>"00036114"</f>
        <v>00036114</v>
      </c>
    </row>
    <row r="36" spans="1:2" x14ac:dyDescent="0.25">
      <c r="A36" s="3">
        <v>31</v>
      </c>
      <c r="B36" s="3" t="str">
        <f>"00036351"</f>
        <v>00036351</v>
      </c>
    </row>
    <row r="37" spans="1:2" x14ac:dyDescent="0.25">
      <c r="A37" s="3">
        <v>32</v>
      </c>
      <c r="B37" s="3" t="str">
        <f>"00036460"</f>
        <v>00036460</v>
      </c>
    </row>
    <row r="38" spans="1:2" x14ac:dyDescent="0.25">
      <c r="A38" s="3">
        <v>33</v>
      </c>
      <c r="B38" s="3" t="str">
        <f>"00037091"</f>
        <v>00037091</v>
      </c>
    </row>
    <row r="39" spans="1:2" x14ac:dyDescent="0.25">
      <c r="A39" s="3">
        <v>34</v>
      </c>
      <c r="B39" s="3" t="str">
        <f>"00037930"</f>
        <v>00037930</v>
      </c>
    </row>
    <row r="40" spans="1:2" x14ac:dyDescent="0.25">
      <c r="A40" s="3">
        <v>35</v>
      </c>
      <c r="B40" s="3" t="str">
        <f>"00040357"</f>
        <v>00040357</v>
      </c>
    </row>
    <row r="41" spans="1:2" x14ac:dyDescent="0.25">
      <c r="A41" s="3">
        <v>36</v>
      </c>
      <c r="B41" s="3" t="str">
        <f>"00042385"</f>
        <v>00042385</v>
      </c>
    </row>
    <row r="42" spans="1:2" x14ac:dyDescent="0.25">
      <c r="A42" s="3">
        <v>37</v>
      </c>
      <c r="B42" s="3" t="str">
        <f>"00042411"</f>
        <v>00042411</v>
      </c>
    </row>
    <row r="43" spans="1:2" x14ac:dyDescent="0.25">
      <c r="A43" s="3">
        <v>38</v>
      </c>
      <c r="B43" s="3" t="str">
        <f>"00043204"</f>
        <v>00043204</v>
      </c>
    </row>
    <row r="44" spans="1:2" x14ac:dyDescent="0.25">
      <c r="A44" s="3">
        <v>39</v>
      </c>
      <c r="B44" s="3" t="str">
        <f>"00043972"</f>
        <v>00043972</v>
      </c>
    </row>
    <row r="45" spans="1:2" x14ac:dyDescent="0.25">
      <c r="A45" s="3">
        <v>40</v>
      </c>
      <c r="B45" s="3" t="str">
        <f>"00044968"</f>
        <v>00044968</v>
      </c>
    </row>
    <row r="46" spans="1:2" x14ac:dyDescent="0.25">
      <c r="A46" s="3">
        <v>41</v>
      </c>
      <c r="B46" s="3" t="str">
        <f>"00046234"</f>
        <v>00046234</v>
      </c>
    </row>
    <row r="47" spans="1:2" x14ac:dyDescent="0.25">
      <c r="A47" s="3">
        <v>42</v>
      </c>
      <c r="B47" s="3" t="str">
        <f>"00046699"</f>
        <v>00046699</v>
      </c>
    </row>
    <row r="48" spans="1:2" x14ac:dyDescent="0.25">
      <c r="A48" s="3">
        <v>43</v>
      </c>
      <c r="B48" s="3" t="str">
        <f>"00047382"</f>
        <v>00047382</v>
      </c>
    </row>
    <row r="49" spans="1:2" x14ac:dyDescent="0.25">
      <c r="A49" s="3">
        <v>44</v>
      </c>
      <c r="B49" s="3" t="str">
        <f>"00048228"</f>
        <v>00048228</v>
      </c>
    </row>
    <row r="50" spans="1:2" x14ac:dyDescent="0.25">
      <c r="A50" s="3">
        <v>45</v>
      </c>
      <c r="B50" s="3" t="str">
        <f>"00049353"</f>
        <v>00049353</v>
      </c>
    </row>
    <row r="51" spans="1:2" x14ac:dyDescent="0.25">
      <c r="A51" s="3">
        <v>46</v>
      </c>
      <c r="B51" s="3" t="str">
        <f>"00049703"</f>
        <v>00049703</v>
      </c>
    </row>
    <row r="52" spans="1:2" x14ac:dyDescent="0.25">
      <c r="A52" s="3">
        <v>47</v>
      </c>
      <c r="B52" s="3" t="str">
        <f>"00050472"</f>
        <v>00050472</v>
      </c>
    </row>
    <row r="53" spans="1:2" x14ac:dyDescent="0.25">
      <c r="A53" s="3">
        <v>48</v>
      </c>
      <c r="B53" s="3" t="str">
        <f>"00051196"</f>
        <v>00051196</v>
      </c>
    </row>
    <row r="54" spans="1:2" x14ac:dyDescent="0.25">
      <c r="A54" s="3">
        <v>49</v>
      </c>
      <c r="B54" s="3" t="str">
        <f>"00057933"</f>
        <v>00057933</v>
      </c>
    </row>
    <row r="55" spans="1:2" x14ac:dyDescent="0.25">
      <c r="A55" s="3">
        <v>50</v>
      </c>
      <c r="B55" s="3" t="str">
        <f>"00065064"</f>
        <v>00065064</v>
      </c>
    </row>
    <row r="56" spans="1:2" x14ac:dyDescent="0.25">
      <c r="A56" s="3">
        <v>51</v>
      </c>
      <c r="B56" s="3" t="str">
        <f>"00067711"</f>
        <v>00067711</v>
      </c>
    </row>
    <row r="57" spans="1:2" x14ac:dyDescent="0.25">
      <c r="A57" s="3">
        <v>52</v>
      </c>
      <c r="B57" s="3" t="str">
        <f>"00069802"</f>
        <v>00069802</v>
      </c>
    </row>
    <row r="58" spans="1:2" x14ac:dyDescent="0.25">
      <c r="A58" s="3">
        <v>53</v>
      </c>
      <c r="B58" s="3" t="str">
        <f>"00070144"</f>
        <v>00070144</v>
      </c>
    </row>
    <row r="59" spans="1:2" x14ac:dyDescent="0.25">
      <c r="A59" s="3">
        <v>54</v>
      </c>
      <c r="B59" s="3" t="str">
        <f>"00072047"</f>
        <v>00072047</v>
      </c>
    </row>
    <row r="60" spans="1:2" x14ac:dyDescent="0.25">
      <c r="A60" s="3">
        <v>55</v>
      </c>
      <c r="B60" s="3" t="str">
        <f>"00073891"</f>
        <v>00073891</v>
      </c>
    </row>
    <row r="61" spans="1:2" x14ac:dyDescent="0.25">
      <c r="A61" s="3">
        <v>56</v>
      </c>
      <c r="B61" s="3" t="str">
        <f>"00076081"</f>
        <v>00076081</v>
      </c>
    </row>
    <row r="62" spans="1:2" x14ac:dyDescent="0.25">
      <c r="A62" s="3">
        <v>57</v>
      </c>
      <c r="B62" s="3" t="str">
        <f>"00076858"</f>
        <v>00076858</v>
      </c>
    </row>
    <row r="63" spans="1:2" x14ac:dyDescent="0.25">
      <c r="A63" s="3">
        <v>58</v>
      </c>
      <c r="B63" s="3" t="str">
        <f>"00078180"</f>
        <v>00078180</v>
      </c>
    </row>
    <row r="64" spans="1:2" x14ac:dyDescent="0.25">
      <c r="A64" s="3">
        <v>59</v>
      </c>
      <c r="B64" s="3" t="str">
        <f>"00079584"</f>
        <v>00079584</v>
      </c>
    </row>
    <row r="65" spans="1:2" x14ac:dyDescent="0.25">
      <c r="A65" s="3">
        <v>60</v>
      </c>
      <c r="B65" s="3" t="str">
        <f>"00081853"</f>
        <v>00081853</v>
      </c>
    </row>
    <row r="66" spans="1:2" x14ac:dyDescent="0.25">
      <c r="A66" s="3">
        <v>61</v>
      </c>
      <c r="B66" s="3" t="str">
        <f>"00082826"</f>
        <v>00082826</v>
      </c>
    </row>
    <row r="67" spans="1:2" x14ac:dyDescent="0.25">
      <c r="A67" s="3">
        <v>62</v>
      </c>
      <c r="B67" s="3" t="str">
        <f>"00085327"</f>
        <v>00085327</v>
      </c>
    </row>
    <row r="68" spans="1:2" x14ac:dyDescent="0.25">
      <c r="A68" s="3">
        <v>63</v>
      </c>
      <c r="B68" s="3" t="str">
        <f>"00085443"</f>
        <v>00085443</v>
      </c>
    </row>
    <row r="69" spans="1:2" x14ac:dyDescent="0.25">
      <c r="A69" s="3">
        <v>64</v>
      </c>
      <c r="B69" s="3" t="str">
        <f>"00085751"</f>
        <v>00085751</v>
      </c>
    </row>
    <row r="70" spans="1:2" x14ac:dyDescent="0.25">
      <c r="A70" s="3">
        <v>65</v>
      </c>
      <c r="B70" s="3" t="str">
        <f>"00086075"</f>
        <v>00086075</v>
      </c>
    </row>
    <row r="71" spans="1:2" x14ac:dyDescent="0.25">
      <c r="A71" s="3">
        <v>66</v>
      </c>
      <c r="B71" s="3" t="str">
        <f>"00087218"</f>
        <v>00087218</v>
      </c>
    </row>
    <row r="72" spans="1:2" x14ac:dyDescent="0.25">
      <c r="A72" s="3">
        <v>67</v>
      </c>
      <c r="B72" s="3" t="str">
        <f>"00087954"</f>
        <v>00087954</v>
      </c>
    </row>
    <row r="73" spans="1:2" x14ac:dyDescent="0.25">
      <c r="A73" s="3">
        <v>68</v>
      </c>
      <c r="B73" s="3" t="str">
        <f>"00089487"</f>
        <v>00089487</v>
      </c>
    </row>
    <row r="74" spans="1:2" x14ac:dyDescent="0.25">
      <c r="A74" s="3">
        <v>69</v>
      </c>
      <c r="B74" s="3" t="str">
        <f>"00090851"</f>
        <v>00090851</v>
      </c>
    </row>
    <row r="75" spans="1:2" x14ac:dyDescent="0.25">
      <c r="A75" s="3">
        <v>70</v>
      </c>
      <c r="B75" s="3" t="str">
        <f>"00090922"</f>
        <v>00090922</v>
      </c>
    </row>
    <row r="76" spans="1:2" x14ac:dyDescent="0.25">
      <c r="A76" s="3">
        <v>71</v>
      </c>
      <c r="B76" s="3" t="str">
        <f>"00091745"</f>
        <v>00091745</v>
      </c>
    </row>
    <row r="77" spans="1:2" x14ac:dyDescent="0.25">
      <c r="A77" s="3">
        <v>72</v>
      </c>
      <c r="B77" s="3" t="str">
        <f>"00091872"</f>
        <v>00091872</v>
      </c>
    </row>
    <row r="78" spans="1:2" x14ac:dyDescent="0.25">
      <c r="A78" s="3">
        <v>73</v>
      </c>
      <c r="B78" s="3" t="str">
        <f>"00092138"</f>
        <v>00092138</v>
      </c>
    </row>
    <row r="79" spans="1:2" x14ac:dyDescent="0.25">
      <c r="A79" s="3">
        <v>74</v>
      </c>
      <c r="B79" s="3" t="str">
        <f>"00093703"</f>
        <v>00093703</v>
      </c>
    </row>
    <row r="80" spans="1:2" x14ac:dyDescent="0.25">
      <c r="A80" s="3">
        <v>75</v>
      </c>
      <c r="B80" s="3" t="str">
        <f>"00094452"</f>
        <v>00094452</v>
      </c>
    </row>
    <row r="81" spans="1:2" x14ac:dyDescent="0.25">
      <c r="A81" s="3">
        <v>76</v>
      </c>
      <c r="B81" s="3" t="str">
        <f>"00095722"</f>
        <v>00095722</v>
      </c>
    </row>
    <row r="82" spans="1:2" x14ac:dyDescent="0.25">
      <c r="A82" s="3">
        <v>77</v>
      </c>
      <c r="B82" s="3" t="str">
        <f>"00096294"</f>
        <v>00096294</v>
      </c>
    </row>
    <row r="83" spans="1:2" x14ac:dyDescent="0.25">
      <c r="A83" s="3">
        <v>78</v>
      </c>
      <c r="B83" s="3" t="str">
        <f>"00100429"</f>
        <v>00100429</v>
      </c>
    </row>
    <row r="84" spans="1:2" x14ac:dyDescent="0.25">
      <c r="A84" s="3">
        <v>79</v>
      </c>
      <c r="B84" s="3" t="str">
        <f>"00101096"</f>
        <v>00101096</v>
      </c>
    </row>
    <row r="85" spans="1:2" x14ac:dyDescent="0.25">
      <c r="A85" s="3">
        <v>80</v>
      </c>
      <c r="B85" s="3" t="str">
        <f>"00102482"</f>
        <v>00102482</v>
      </c>
    </row>
    <row r="86" spans="1:2" x14ac:dyDescent="0.25">
      <c r="A86" s="3">
        <v>81</v>
      </c>
      <c r="B86" s="3" t="str">
        <f>"00103189"</f>
        <v>00103189</v>
      </c>
    </row>
    <row r="87" spans="1:2" x14ac:dyDescent="0.25">
      <c r="A87" s="3">
        <v>82</v>
      </c>
      <c r="B87" s="3" t="str">
        <f>"00104164"</f>
        <v>00104164</v>
      </c>
    </row>
    <row r="88" spans="1:2" x14ac:dyDescent="0.25">
      <c r="A88" s="3">
        <v>83</v>
      </c>
      <c r="B88" s="3" t="str">
        <f>"00105647"</f>
        <v>00105647</v>
      </c>
    </row>
    <row r="89" spans="1:2" x14ac:dyDescent="0.25">
      <c r="A89" s="3">
        <v>84</v>
      </c>
      <c r="B89" s="3" t="str">
        <f>"00107693"</f>
        <v>00107693</v>
      </c>
    </row>
    <row r="90" spans="1:2" x14ac:dyDescent="0.25">
      <c r="A90" s="3">
        <v>85</v>
      </c>
      <c r="B90" s="3" t="str">
        <f>"00107794"</f>
        <v>00107794</v>
      </c>
    </row>
    <row r="91" spans="1:2" x14ac:dyDescent="0.25">
      <c r="A91" s="3">
        <v>86</v>
      </c>
      <c r="B91" s="3" t="str">
        <f>"00108248"</f>
        <v>00108248</v>
      </c>
    </row>
    <row r="92" spans="1:2" x14ac:dyDescent="0.25">
      <c r="A92" s="3">
        <v>87</v>
      </c>
      <c r="B92" s="3" t="str">
        <f>"00108397"</f>
        <v>00108397</v>
      </c>
    </row>
    <row r="93" spans="1:2" x14ac:dyDescent="0.25">
      <c r="A93" s="3">
        <v>88</v>
      </c>
      <c r="B93" s="3" t="str">
        <f>"00108661"</f>
        <v>00108661</v>
      </c>
    </row>
    <row r="94" spans="1:2" x14ac:dyDescent="0.25">
      <c r="A94" s="3">
        <v>89</v>
      </c>
      <c r="B94" s="3" t="str">
        <f>"00109149"</f>
        <v>00109149</v>
      </c>
    </row>
    <row r="95" spans="1:2" x14ac:dyDescent="0.25">
      <c r="A95" s="3">
        <v>90</v>
      </c>
      <c r="B95" s="3" t="str">
        <f>"00110700"</f>
        <v>00110700</v>
      </c>
    </row>
    <row r="96" spans="1:2" x14ac:dyDescent="0.25">
      <c r="A96" s="3">
        <v>91</v>
      </c>
      <c r="B96" s="3" t="str">
        <f>"00110983"</f>
        <v>00110983</v>
      </c>
    </row>
    <row r="97" spans="1:2" x14ac:dyDescent="0.25">
      <c r="A97" s="3">
        <v>92</v>
      </c>
      <c r="B97" s="3" t="str">
        <f>"00112551"</f>
        <v>00112551</v>
      </c>
    </row>
    <row r="98" spans="1:2" x14ac:dyDescent="0.25">
      <c r="A98" s="3">
        <v>93</v>
      </c>
      <c r="B98" s="3" t="str">
        <f>"00112722"</f>
        <v>00112722</v>
      </c>
    </row>
    <row r="99" spans="1:2" x14ac:dyDescent="0.25">
      <c r="A99" s="3">
        <v>94</v>
      </c>
      <c r="B99" s="3" t="str">
        <f>"00114011"</f>
        <v>00114011</v>
      </c>
    </row>
    <row r="100" spans="1:2" x14ac:dyDescent="0.25">
      <c r="A100" s="3">
        <v>95</v>
      </c>
      <c r="B100" s="3" t="str">
        <f>"00114409"</f>
        <v>00114409</v>
      </c>
    </row>
    <row r="101" spans="1:2" x14ac:dyDescent="0.25">
      <c r="A101" s="3">
        <v>96</v>
      </c>
      <c r="B101" s="3" t="str">
        <f>"00115818"</f>
        <v>00115818</v>
      </c>
    </row>
    <row r="102" spans="1:2" x14ac:dyDescent="0.25">
      <c r="A102" s="3">
        <v>97</v>
      </c>
      <c r="B102" s="3" t="str">
        <f>"00116047"</f>
        <v>00116047</v>
      </c>
    </row>
    <row r="103" spans="1:2" x14ac:dyDescent="0.25">
      <c r="A103" s="3">
        <v>98</v>
      </c>
      <c r="B103" s="3" t="str">
        <f>"00116896"</f>
        <v>00116896</v>
      </c>
    </row>
    <row r="104" spans="1:2" x14ac:dyDescent="0.25">
      <c r="A104" s="3">
        <v>99</v>
      </c>
      <c r="B104" s="3" t="str">
        <f>"00116899"</f>
        <v>00116899</v>
      </c>
    </row>
    <row r="105" spans="1:2" x14ac:dyDescent="0.25">
      <c r="A105" s="3">
        <v>100</v>
      </c>
      <c r="B105" s="3" t="str">
        <f>"00119360"</f>
        <v>00119360</v>
      </c>
    </row>
    <row r="106" spans="1:2" x14ac:dyDescent="0.25">
      <c r="A106" s="3">
        <v>101</v>
      </c>
      <c r="B106" s="3" t="str">
        <f>"00120153"</f>
        <v>00120153</v>
      </c>
    </row>
    <row r="107" spans="1:2" x14ac:dyDescent="0.25">
      <c r="A107" s="3">
        <v>102</v>
      </c>
      <c r="B107" s="3" t="str">
        <f>"00120388"</f>
        <v>00120388</v>
      </c>
    </row>
    <row r="108" spans="1:2" x14ac:dyDescent="0.25">
      <c r="A108" s="3">
        <v>103</v>
      </c>
      <c r="B108" s="3" t="str">
        <f>"00120438"</f>
        <v>00120438</v>
      </c>
    </row>
    <row r="109" spans="1:2" x14ac:dyDescent="0.25">
      <c r="A109" s="3">
        <v>104</v>
      </c>
      <c r="B109" s="3" t="str">
        <f>"00120749"</f>
        <v>00120749</v>
      </c>
    </row>
    <row r="110" spans="1:2" x14ac:dyDescent="0.25">
      <c r="A110" s="3">
        <v>105</v>
      </c>
      <c r="B110" s="3" t="str">
        <f>"00120841"</f>
        <v>00120841</v>
      </c>
    </row>
    <row r="111" spans="1:2" x14ac:dyDescent="0.25">
      <c r="A111" s="3">
        <v>106</v>
      </c>
      <c r="B111" s="3" t="str">
        <f>"00121444"</f>
        <v>00121444</v>
      </c>
    </row>
    <row r="112" spans="1:2" x14ac:dyDescent="0.25">
      <c r="A112" s="3">
        <v>107</v>
      </c>
      <c r="B112" s="3" t="str">
        <f>"00122056"</f>
        <v>00122056</v>
      </c>
    </row>
    <row r="113" spans="1:2" x14ac:dyDescent="0.25">
      <c r="A113" s="3">
        <v>108</v>
      </c>
      <c r="B113" s="3" t="str">
        <f>"00122492"</f>
        <v>00122492</v>
      </c>
    </row>
    <row r="114" spans="1:2" x14ac:dyDescent="0.25">
      <c r="A114" s="3">
        <v>109</v>
      </c>
      <c r="B114" s="3" t="str">
        <f>"00124401"</f>
        <v>00124401</v>
      </c>
    </row>
    <row r="115" spans="1:2" x14ac:dyDescent="0.25">
      <c r="A115" s="3">
        <v>110</v>
      </c>
      <c r="B115" s="3" t="str">
        <f>"00125078"</f>
        <v>00125078</v>
      </c>
    </row>
    <row r="116" spans="1:2" x14ac:dyDescent="0.25">
      <c r="A116" s="3">
        <v>111</v>
      </c>
      <c r="B116" s="3" t="str">
        <f>"00126886"</f>
        <v>00126886</v>
      </c>
    </row>
    <row r="117" spans="1:2" x14ac:dyDescent="0.25">
      <c r="A117" s="3">
        <v>112</v>
      </c>
      <c r="B117" s="3" t="str">
        <f>"00128704"</f>
        <v>00128704</v>
      </c>
    </row>
    <row r="118" spans="1:2" x14ac:dyDescent="0.25">
      <c r="A118" s="3">
        <v>113</v>
      </c>
      <c r="B118" s="3" t="str">
        <f>"00129854"</f>
        <v>00129854</v>
      </c>
    </row>
    <row r="119" spans="1:2" x14ac:dyDescent="0.25">
      <c r="A119" s="3">
        <v>114</v>
      </c>
      <c r="B119" s="3" t="str">
        <f>"00129874"</f>
        <v>00129874</v>
      </c>
    </row>
    <row r="120" spans="1:2" x14ac:dyDescent="0.25">
      <c r="A120" s="3">
        <v>115</v>
      </c>
      <c r="B120" s="3" t="str">
        <f>"00130435"</f>
        <v>00130435</v>
      </c>
    </row>
    <row r="121" spans="1:2" x14ac:dyDescent="0.25">
      <c r="A121" s="3">
        <v>116</v>
      </c>
      <c r="B121" s="3" t="str">
        <f>"00132438"</f>
        <v>00132438</v>
      </c>
    </row>
    <row r="122" spans="1:2" x14ac:dyDescent="0.25">
      <c r="A122" s="3">
        <v>117</v>
      </c>
      <c r="B122" s="3" t="str">
        <f>"00138119"</f>
        <v>00138119</v>
      </c>
    </row>
    <row r="123" spans="1:2" x14ac:dyDescent="0.25">
      <c r="A123" s="3">
        <v>118</v>
      </c>
      <c r="B123" s="3" t="str">
        <f>"00138397"</f>
        <v>00138397</v>
      </c>
    </row>
    <row r="124" spans="1:2" x14ac:dyDescent="0.25">
      <c r="A124" s="3">
        <v>119</v>
      </c>
      <c r="B124" s="3" t="str">
        <f>"00139453"</f>
        <v>00139453</v>
      </c>
    </row>
    <row r="125" spans="1:2" x14ac:dyDescent="0.25">
      <c r="A125" s="3">
        <v>120</v>
      </c>
      <c r="B125" s="3" t="str">
        <f>"00139478"</f>
        <v>00139478</v>
      </c>
    </row>
    <row r="126" spans="1:2" x14ac:dyDescent="0.25">
      <c r="A126" s="3">
        <v>121</v>
      </c>
      <c r="B126" s="3" t="str">
        <f>"00139900"</f>
        <v>00139900</v>
      </c>
    </row>
    <row r="127" spans="1:2" x14ac:dyDescent="0.25">
      <c r="A127" s="3">
        <v>122</v>
      </c>
      <c r="B127" s="3" t="str">
        <f>"00140895"</f>
        <v>00140895</v>
      </c>
    </row>
    <row r="128" spans="1:2" x14ac:dyDescent="0.25">
      <c r="A128" s="3">
        <v>123</v>
      </c>
      <c r="B128" s="3" t="str">
        <f>"00141508"</f>
        <v>00141508</v>
      </c>
    </row>
    <row r="129" spans="1:2" x14ac:dyDescent="0.25">
      <c r="A129" s="3">
        <v>124</v>
      </c>
      <c r="B129" s="3" t="str">
        <f>"00141867"</f>
        <v>00141867</v>
      </c>
    </row>
    <row r="130" spans="1:2" x14ac:dyDescent="0.25">
      <c r="A130" s="3">
        <v>125</v>
      </c>
      <c r="B130" s="3" t="str">
        <f>"00142019"</f>
        <v>00142019</v>
      </c>
    </row>
    <row r="131" spans="1:2" x14ac:dyDescent="0.25">
      <c r="A131" s="3">
        <v>126</v>
      </c>
      <c r="B131" s="3" t="str">
        <f>"00142374"</f>
        <v>00142374</v>
      </c>
    </row>
    <row r="132" spans="1:2" x14ac:dyDescent="0.25">
      <c r="A132" s="3">
        <v>127</v>
      </c>
      <c r="B132" s="3" t="str">
        <f>"00142549"</f>
        <v>00142549</v>
      </c>
    </row>
    <row r="133" spans="1:2" x14ac:dyDescent="0.25">
      <c r="A133" s="3">
        <v>128</v>
      </c>
      <c r="B133" s="3" t="str">
        <f>"00142628"</f>
        <v>00142628</v>
      </c>
    </row>
    <row r="134" spans="1:2" x14ac:dyDescent="0.25">
      <c r="A134" s="3">
        <v>129</v>
      </c>
      <c r="B134" s="3" t="str">
        <f>"00142657"</f>
        <v>00142657</v>
      </c>
    </row>
    <row r="135" spans="1:2" x14ac:dyDescent="0.25">
      <c r="A135" s="3">
        <v>130</v>
      </c>
      <c r="B135" s="3" t="str">
        <f>"00142918"</f>
        <v>00142918</v>
      </c>
    </row>
    <row r="136" spans="1:2" x14ac:dyDescent="0.25">
      <c r="A136" s="3">
        <v>131</v>
      </c>
      <c r="B136" s="3" t="str">
        <f>"00144579"</f>
        <v>00144579</v>
      </c>
    </row>
    <row r="137" spans="1:2" x14ac:dyDescent="0.25">
      <c r="A137" s="3">
        <v>132</v>
      </c>
      <c r="B137" s="3" t="str">
        <f>"00144737"</f>
        <v>00144737</v>
      </c>
    </row>
    <row r="138" spans="1:2" x14ac:dyDescent="0.25">
      <c r="A138" s="3">
        <v>133</v>
      </c>
      <c r="B138" s="3" t="str">
        <f>"00144752"</f>
        <v>00144752</v>
      </c>
    </row>
    <row r="139" spans="1:2" x14ac:dyDescent="0.25">
      <c r="A139" s="3">
        <v>134</v>
      </c>
      <c r="B139" s="3" t="str">
        <f>"00144759"</f>
        <v>00144759</v>
      </c>
    </row>
    <row r="140" spans="1:2" x14ac:dyDescent="0.25">
      <c r="A140" s="3">
        <v>135</v>
      </c>
      <c r="B140" s="3" t="str">
        <f>"00145464"</f>
        <v>00145464</v>
      </c>
    </row>
    <row r="141" spans="1:2" x14ac:dyDescent="0.25">
      <c r="A141" s="3">
        <v>136</v>
      </c>
      <c r="B141" s="3" t="str">
        <f>"00145916"</f>
        <v>00145916</v>
      </c>
    </row>
    <row r="142" spans="1:2" x14ac:dyDescent="0.25">
      <c r="A142" s="3">
        <v>137</v>
      </c>
      <c r="B142" s="3" t="str">
        <f>"00146097"</f>
        <v>00146097</v>
      </c>
    </row>
    <row r="143" spans="1:2" x14ac:dyDescent="0.25">
      <c r="A143" s="3">
        <v>138</v>
      </c>
      <c r="B143" s="3" t="str">
        <f>"00146195"</f>
        <v>00146195</v>
      </c>
    </row>
    <row r="144" spans="1:2" x14ac:dyDescent="0.25">
      <c r="A144" s="3">
        <v>139</v>
      </c>
      <c r="B144" s="3" t="str">
        <f>"00146649"</f>
        <v>00146649</v>
      </c>
    </row>
    <row r="145" spans="1:2" x14ac:dyDescent="0.25">
      <c r="A145" s="3">
        <v>140</v>
      </c>
      <c r="B145" s="3" t="str">
        <f>"00146934"</f>
        <v>00146934</v>
      </c>
    </row>
    <row r="146" spans="1:2" x14ac:dyDescent="0.25">
      <c r="A146" s="3">
        <v>141</v>
      </c>
      <c r="B146" s="3" t="str">
        <f>"00147339"</f>
        <v>00147339</v>
      </c>
    </row>
    <row r="147" spans="1:2" x14ac:dyDescent="0.25">
      <c r="A147" s="3">
        <v>142</v>
      </c>
      <c r="B147" s="3" t="str">
        <f>"00147736"</f>
        <v>00147736</v>
      </c>
    </row>
    <row r="148" spans="1:2" x14ac:dyDescent="0.25">
      <c r="A148" s="3">
        <v>143</v>
      </c>
      <c r="B148" s="3" t="str">
        <f>"00148312"</f>
        <v>00148312</v>
      </c>
    </row>
    <row r="149" spans="1:2" x14ac:dyDescent="0.25">
      <c r="A149" s="3">
        <v>144</v>
      </c>
      <c r="B149" s="3" t="str">
        <f>"00148916"</f>
        <v>00148916</v>
      </c>
    </row>
    <row r="150" spans="1:2" x14ac:dyDescent="0.25">
      <c r="A150" s="3">
        <v>145</v>
      </c>
      <c r="B150" s="3" t="str">
        <f>"00149155"</f>
        <v>00149155</v>
      </c>
    </row>
    <row r="151" spans="1:2" x14ac:dyDescent="0.25">
      <c r="A151" s="3">
        <v>146</v>
      </c>
      <c r="B151" s="3" t="str">
        <f>"00149577"</f>
        <v>00149577</v>
      </c>
    </row>
    <row r="152" spans="1:2" x14ac:dyDescent="0.25">
      <c r="A152" s="3">
        <v>147</v>
      </c>
      <c r="B152" s="3" t="str">
        <f>"00150141"</f>
        <v>00150141</v>
      </c>
    </row>
    <row r="153" spans="1:2" x14ac:dyDescent="0.25">
      <c r="A153" s="3">
        <v>148</v>
      </c>
      <c r="B153" s="3" t="str">
        <f>"00150503"</f>
        <v>00150503</v>
      </c>
    </row>
    <row r="154" spans="1:2" x14ac:dyDescent="0.25">
      <c r="A154" s="3">
        <v>149</v>
      </c>
      <c r="B154" s="3" t="str">
        <f>"00151277"</f>
        <v>00151277</v>
      </c>
    </row>
    <row r="155" spans="1:2" x14ac:dyDescent="0.25">
      <c r="A155" s="3">
        <v>150</v>
      </c>
      <c r="B155" s="3" t="str">
        <f>"00151824"</f>
        <v>00151824</v>
      </c>
    </row>
    <row r="156" spans="1:2" x14ac:dyDescent="0.25">
      <c r="A156" s="3">
        <v>151</v>
      </c>
      <c r="B156" s="3" t="str">
        <f>"00152251"</f>
        <v>00152251</v>
      </c>
    </row>
    <row r="157" spans="1:2" x14ac:dyDescent="0.25">
      <c r="A157" s="3">
        <v>152</v>
      </c>
      <c r="B157" s="3" t="str">
        <f>"00152464"</f>
        <v>00152464</v>
      </c>
    </row>
    <row r="158" spans="1:2" x14ac:dyDescent="0.25">
      <c r="A158" s="3">
        <v>153</v>
      </c>
      <c r="B158" s="3" t="str">
        <f>"00154578"</f>
        <v>00154578</v>
      </c>
    </row>
    <row r="159" spans="1:2" x14ac:dyDescent="0.25">
      <c r="A159" s="3">
        <v>154</v>
      </c>
      <c r="B159" s="3" t="str">
        <f>"00155468"</f>
        <v>00155468</v>
      </c>
    </row>
    <row r="160" spans="1:2" x14ac:dyDescent="0.25">
      <c r="A160" s="3">
        <v>155</v>
      </c>
      <c r="B160" s="3" t="str">
        <f>"00155747"</f>
        <v>00155747</v>
      </c>
    </row>
    <row r="161" spans="1:2" x14ac:dyDescent="0.25">
      <c r="A161" s="3">
        <v>156</v>
      </c>
      <c r="B161" s="3" t="str">
        <f>"00156668"</f>
        <v>00156668</v>
      </c>
    </row>
    <row r="162" spans="1:2" x14ac:dyDescent="0.25">
      <c r="A162" s="3">
        <v>157</v>
      </c>
      <c r="B162" s="3" t="str">
        <f>"00156894"</f>
        <v>00156894</v>
      </c>
    </row>
    <row r="163" spans="1:2" x14ac:dyDescent="0.25">
      <c r="A163" s="3">
        <v>158</v>
      </c>
      <c r="B163" s="3" t="str">
        <f>"00157600"</f>
        <v>00157600</v>
      </c>
    </row>
    <row r="164" spans="1:2" x14ac:dyDescent="0.25">
      <c r="A164" s="3">
        <v>159</v>
      </c>
      <c r="B164" s="3" t="str">
        <f>"00157618"</f>
        <v>00157618</v>
      </c>
    </row>
    <row r="165" spans="1:2" x14ac:dyDescent="0.25">
      <c r="A165" s="3">
        <v>160</v>
      </c>
      <c r="B165" s="3" t="str">
        <f>"00157811"</f>
        <v>00157811</v>
      </c>
    </row>
    <row r="166" spans="1:2" x14ac:dyDescent="0.25">
      <c r="A166" s="3">
        <v>161</v>
      </c>
      <c r="B166" s="3" t="str">
        <f>"00158170"</f>
        <v>00158170</v>
      </c>
    </row>
    <row r="167" spans="1:2" x14ac:dyDescent="0.25">
      <c r="A167" s="3">
        <v>162</v>
      </c>
      <c r="B167" s="3" t="str">
        <f>"00158295"</f>
        <v>00158295</v>
      </c>
    </row>
    <row r="168" spans="1:2" x14ac:dyDescent="0.25">
      <c r="A168" s="3">
        <v>163</v>
      </c>
      <c r="B168" s="3" t="str">
        <f>"00158584"</f>
        <v>00158584</v>
      </c>
    </row>
    <row r="169" spans="1:2" x14ac:dyDescent="0.25">
      <c r="A169" s="3">
        <v>164</v>
      </c>
      <c r="B169" s="3" t="str">
        <f>"00158834"</f>
        <v>00158834</v>
      </c>
    </row>
    <row r="170" spans="1:2" x14ac:dyDescent="0.25">
      <c r="A170" s="3">
        <v>165</v>
      </c>
      <c r="B170" s="3" t="str">
        <f>"00158981"</f>
        <v>00158981</v>
      </c>
    </row>
    <row r="171" spans="1:2" x14ac:dyDescent="0.25">
      <c r="A171" s="3">
        <v>166</v>
      </c>
      <c r="B171" s="3" t="str">
        <f>"00160260"</f>
        <v>00160260</v>
      </c>
    </row>
    <row r="172" spans="1:2" x14ac:dyDescent="0.25">
      <c r="A172" s="3">
        <v>167</v>
      </c>
      <c r="B172" s="3" t="str">
        <f>"00160963"</f>
        <v>00160963</v>
      </c>
    </row>
    <row r="173" spans="1:2" x14ac:dyDescent="0.25">
      <c r="A173" s="3">
        <v>168</v>
      </c>
      <c r="B173" s="3" t="str">
        <f>"00161222"</f>
        <v>00161222</v>
      </c>
    </row>
    <row r="174" spans="1:2" x14ac:dyDescent="0.25">
      <c r="A174" s="3">
        <v>169</v>
      </c>
      <c r="B174" s="3" t="str">
        <f>"00161461"</f>
        <v>00161461</v>
      </c>
    </row>
    <row r="175" spans="1:2" x14ac:dyDescent="0.25">
      <c r="A175" s="3">
        <v>170</v>
      </c>
      <c r="B175" s="3" t="str">
        <f>"00162454"</f>
        <v>00162454</v>
      </c>
    </row>
    <row r="176" spans="1:2" x14ac:dyDescent="0.25">
      <c r="A176" s="3">
        <v>171</v>
      </c>
      <c r="B176" s="3" t="str">
        <f>"00162497"</f>
        <v>00162497</v>
      </c>
    </row>
    <row r="177" spans="1:2" x14ac:dyDescent="0.25">
      <c r="A177" s="3">
        <v>172</v>
      </c>
      <c r="B177" s="3" t="str">
        <f>"00164090"</f>
        <v>00164090</v>
      </c>
    </row>
    <row r="178" spans="1:2" x14ac:dyDescent="0.25">
      <c r="A178" s="3">
        <v>173</v>
      </c>
      <c r="B178" s="3" t="str">
        <f>"00164445"</f>
        <v>00164445</v>
      </c>
    </row>
    <row r="179" spans="1:2" x14ac:dyDescent="0.25">
      <c r="A179" s="3">
        <v>174</v>
      </c>
      <c r="B179" s="3" t="str">
        <f>"00169939"</f>
        <v>00169939</v>
      </c>
    </row>
    <row r="180" spans="1:2" x14ac:dyDescent="0.25">
      <c r="A180" s="3">
        <v>175</v>
      </c>
      <c r="B180" s="3" t="str">
        <f>"00170684"</f>
        <v>00170684</v>
      </c>
    </row>
    <row r="181" spans="1:2" x14ac:dyDescent="0.25">
      <c r="A181" s="3">
        <v>176</v>
      </c>
      <c r="B181" s="3" t="str">
        <f>"00172424"</f>
        <v>00172424</v>
      </c>
    </row>
    <row r="182" spans="1:2" x14ac:dyDescent="0.25">
      <c r="A182" s="3">
        <v>177</v>
      </c>
      <c r="B182" s="3" t="str">
        <f>"00175832"</f>
        <v>00175832</v>
      </c>
    </row>
    <row r="183" spans="1:2" x14ac:dyDescent="0.25">
      <c r="A183" s="3">
        <v>178</v>
      </c>
      <c r="B183" s="3" t="str">
        <f>"00176989"</f>
        <v>00176989</v>
      </c>
    </row>
    <row r="184" spans="1:2" x14ac:dyDescent="0.25">
      <c r="A184" s="3">
        <v>179</v>
      </c>
      <c r="B184" s="3" t="str">
        <f>"00186039"</f>
        <v>00186039</v>
      </c>
    </row>
    <row r="185" spans="1:2" x14ac:dyDescent="0.25">
      <c r="A185" s="3">
        <v>180</v>
      </c>
      <c r="B185" s="3" t="str">
        <f>"00186262"</f>
        <v>00186262</v>
      </c>
    </row>
    <row r="186" spans="1:2" x14ac:dyDescent="0.25">
      <c r="A186" s="3">
        <v>181</v>
      </c>
      <c r="B186" s="3" t="str">
        <f>"00186697"</f>
        <v>00186697</v>
      </c>
    </row>
    <row r="187" spans="1:2" x14ac:dyDescent="0.25">
      <c r="A187" s="3">
        <v>182</v>
      </c>
      <c r="B187" s="3" t="str">
        <f>"00187294"</f>
        <v>00187294</v>
      </c>
    </row>
    <row r="188" spans="1:2" x14ac:dyDescent="0.25">
      <c r="A188" s="3">
        <v>183</v>
      </c>
      <c r="B188" s="3" t="str">
        <f>"00188280"</f>
        <v>00188280</v>
      </c>
    </row>
    <row r="189" spans="1:2" x14ac:dyDescent="0.25">
      <c r="A189" s="3">
        <v>184</v>
      </c>
      <c r="B189" s="3" t="str">
        <f>"00189041"</f>
        <v>00189041</v>
      </c>
    </row>
    <row r="190" spans="1:2" x14ac:dyDescent="0.25">
      <c r="A190" s="3">
        <v>185</v>
      </c>
      <c r="B190" s="3" t="str">
        <f>"00189236"</f>
        <v>00189236</v>
      </c>
    </row>
    <row r="191" spans="1:2" x14ac:dyDescent="0.25">
      <c r="A191" s="3">
        <v>186</v>
      </c>
      <c r="B191" s="3" t="str">
        <f>"00190045"</f>
        <v>00190045</v>
      </c>
    </row>
    <row r="192" spans="1:2" x14ac:dyDescent="0.25">
      <c r="A192" s="3">
        <v>187</v>
      </c>
      <c r="B192" s="3" t="str">
        <f>"00191137"</f>
        <v>00191137</v>
      </c>
    </row>
    <row r="193" spans="1:2" x14ac:dyDescent="0.25">
      <c r="A193" s="3">
        <v>188</v>
      </c>
      <c r="B193" s="3" t="str">
        <f>"00191215"</f>
        <v>00191215</v>
      </c>
    </row>
    <row r="194" spans="1:2" x14ac:dyDescent="0.25">
      <c r="A194" s="3">
        <v>189</v>
      </c>
      <c r="B194" s="3" t="str">
        <f>"00191953"</f>
        <v>00191953</v>
      </c>
    </row>
    <row r="195" spans="1:2" x14ac:dyDescent="0.25">
      <c r="A195" s="3">
        <v>190</v>
      </c>
      <c r="B195" s="3" t="str">
        <f>"00192452"</f>
        <v>00192452</v>
      </c>
    </row>
    <row r="196" spans="1:2" x14ac:dyDescent="0.25">
      <c r="A196" s="3">
        <v>191</v>
      </c>
      <c r="B196" s="3" t="str">
        <f>"00192707"</f>
        <v>00192707</v>
      </c>
    </row>
    <row r="197" spans="1:2" x14ac:dyDescent="0.25">
      <c r="A197" s="3">
        <v>192</v>
      </c>
      <c r="B197" s="3" t="str">
        <f>"00192808"</f>
        <v>00192808</v>
      </c>
    </row>
    <row r="198" spans="1:2" x14ac:dyDescent="0.25">
      <c r="A198" s="3">
        <v>193</v>
      </c>
      <c r="B198" s="3" t="str">
        <f>"00192997"</f>
        <v>00192997</v>
      </c>
    </row>
    <row r="199" spans="1:2" x14ac:dyDescent="0.25">
      <c r="A199" s="3">
        <v>194</v>
      </c>
      <c r="B199" s="3" t="str">
        <f>"00193202"</f>
        <v>00193202</v>
      </c>
    </row>
    <row r="200" spans="1:2" x14ac:dyDescent="0.25">
      <c r="A200" s="3">
        <v>195</v>
      </c>
      <c r="B200" s="3" t="str">
        <f>"00193376"</f>
        <v>00193376</v>
      </c>
    </row>
    <row r="201" spans="1:2" x14ac:dyDescent="0.25">
      <c r="A201" s="3">
        <v>196</v>
      </c>
      <c r="B201" s="3" t="str">
        <f>"00193402"</f>
        <v>00193402</v>
      </c>
    </row>
    <row r="202" spans="1:2" x14ac:dyDescent="0.25">
      <c r="A202" s="3">
        <v>197</v>
      </c>
      <c r="B202" s="3" t="str">
        <f>"00193464"</f>
        <v>00193464</v>
      </c>
    </row>
    <row r="203" spans="1:2" x14ac:dyDescent="0.25">
      <c r="A203" s="3">
        <v>198</v>
      </c>
      <c r="B203" s="3" t="str">
        <f>"00195712"</f>
        <v>00195712</v>
      </c>
    </row>
    <row r="204" spans="1:2" x14ac:dyDescent="0.25">
      <c r="A204" s="3">
        <v>199</v>
      </c>
      <c r="B204" s="3" t="str">
        <f>"00195830"</f>
        <v>00195830</v>
      </c>
    </row>
    <row r="205" spans="1:2" x14ac:dyDescent="0.25">
      <c r="A205" s="3">
        <v>200</v>
      </c>
      <c r="B205" s="3" t="str">
        <f>"00196494"</f>
        <v>00196494</v>
      </c>
    </row>
    <row r="206" spans="1:2" x14ac:dyDescent="0.25">
      <c r="A206" s="3">
        <v>201</v>
      </c>
      <c r="B206" s="3" t="str">
        <f>"00197287"</f>
        <v>00197287</v>
      </c>
    </row>
    <row r="207" spans="1:2" x14ac:dyDescent="0.25">
      <c r="A207" s="3">
        <v>202</v>
      </c>
      <c r="B207" s="3" t="str">
        <f>"00198021"</f>
        <v>00198021</v>
      </c>
    </row>
    <row r="208" spans="1:2" x14ac:dyDescent="0.25">
      <c r="A208" s="3">
        <v>203</v>
      </c>
      <c r="B208" s="3" t="str">
        <f>"00198322"</f>
        <v>00198322</v>
      </c>
    </row>
    <row r="209" spans="1:2" x14ac:dyDescent="0.25">
      <c r="A209" s="3">
        <v>204</v>
      </c>
      <c r="B209" s="3" t="str">
        <f>"00198912"</f>
        <v>00198912</v>
      </c>
    </row>
    <row r="210" spans="1:2" x14ac:dyDescent="0.25">
      <c r="A210" s="3">
        <v>205</v>
      </c>
      <c r="B210" s="3" t="str">
        <f>"00199079"</f>
        <v>00199079</v>
      </c>
    </row>
    <row r="211" spans="1:2" x14ac:dyDescent="0.25">
      <c r="A211" s="3">
        <v>206</v>
      </c>
      <c r="B211" s="3" t="str">
        <f>"00199860"</f>
        <v>00199860</v>
      </c>
    </row>
    <row r="212" spans="1:2" x14ac:dyDescent="0.25">
      <c r="A212" s="3">
        <v>207</v>
      </c>
      <c r="B212" s="3" t="str">
        <f>"00199934"</f>
        <v>00199934</v>
      </c>
    </row>
    <row r="213" spans="1:2" x14ac:dyDescent="0.25">
      <c r="A213" s="3">
        <v>208</v>
      </c>
      <c r="B213" s="3" t="str">
        <f>"00200493"</f>
        <v>00200493</v>
      </c>
    </row>
    <row r="214" spans="1:2" x14ac:dyDescent="0.25">
      <c r="A214" s="3">
        <v>209</v>
      </c>
      <c r="B214" s="3" t="str">
        <f>"00200645"</f>
        <v>00200645</v>
      </c>
    </row>
    <row r="215" spans="1:2" x14ac:dyDescent="0.25">
      <c r="A215" s="3">
        <v>210</v>
      </c>
      <c r="B215" s="3" t="str">
        <f>"00200672"</f>
        <v>00200672</v>
      </c>
    </row>
    <row r="216" spans="1:2" x14ac:dyDescent="0.25">
      <c r="A216" s="3">
        <v>211</v>
      </c>
      <c r="B216" s="3" t="str">
        <f>"00201726"</f>
        <v>00201726</v>
      </c>
    </row>
    <row r="217" spans="1:2" x14ac:dyDescent="0.25">
      <c r="A217" s="3">
        <v>212</v>
      </c>
      <c r="B217" s="3" t="str">
        <f>"00202003"</f>
        <v>00202003</v>
      </c>
    </row>
    <row r="218" spans="1:2" x14ac:dyDescent="0.25">
      <c r="A218" s="3">
        <v>213</v>
      </c>
      <c r="B218" s="3" t="str">
        <f>"00202328"</f>
        <v>00202328</v>
      </c>
    </row>
    <row r="219" spans="1:2" x14ac:dyDescent="0.25">
      <c r="A219" s="3">
        <v>214</v>
      </c>
      <c r="B219" s="3" t="str">
        <f>"00202691"</f>
        <v>00202691</v>
      </c>
    </row>
    <row r="220" spans="1:2" x14ac:dyDescent="0.25">
      <c r="A220" s="3">
        <v>215</v>
      </c>
      <c r="B220" s="3" t="str">
        <f>"00205323"</f>
        <v>00205323</v>
      </c>
    </row>
    <row r="221" spans="1:2" x14ac:dyDescent="0.25">
      <c r="A221" s="3">
        <v>216</v>
      </c>
      <c r="B221" s="3" t="str">
        <f>"00205488"</f>
        <v>00205488</v>
      </c>
    </row>
    <row r="222" spans="1:2" x14ac:dyDescent="0.25">
      <c r="A222" s="3">
        <v>217</v>
      </c>
      <c r="B222" s="3" t="str">
        <f>"00205819"</f>
        <v>00205819</v>
      </c>
    </row>
    <row r="223" spans="1:2" x14ac:dyDescent="0.25">
      <c r="A223" s="3">
        <v>218</v>
      </c>
      <c r="B223" s="3" t="str">
        <f>"00206845"</f>
        <v>00206845</v>
      </c>
    </row>
    <row r="224" spans="1:2" x14ac:dyDescent="0.25">
      <c r="A224" s="3">
        <v>219</v>
      </c>
      <c r="B224" s="3" t="str">
        <f>"00207755"</f>
        <v>00207755</v>
      </c>
    </row>
    <row r="225" spans="1:2" x14ac:dyDescent="0.25">
      <c r="A225" s="3">
        <v>220</v>
      </c>
      <c r="B225" s="3" t="str">
        <f>"00208196"</f>
        <v>00208196</v>
      </c>
    </row>
    <row r="226" spans="1:2" x14ac:dyDescent="0.25">
      <c r="A226" s="3">
        <v>221</v>
      </c>
      <c r="B226" s="3" t="str">
        <f>"00208552"</f>
        <v>00208552</v>
      </c>
    </row>
    <row r="227" spans="1:2" x14ac:dyDescent="0.25">
      <c r="A227" s="3">
        <v>222</v>
      </c>
      <c r="B227" s="3" t="str">
        <f>"00208914"</f>
        <v>00208914</v>
      </c>
    </row>
    <row r="228" spans="1:2" x14ac:dyDescent="0.25">
      <c r="A228" s="3">
        <v>223</v>
      </c>
      <c r="B228" s="3" t="str">
        <f>"00209257"</f>
        <v>00209257</v>
      </c>
    </row>
    <row r="229" spans="1:2" x14ac:dyDescent="0.25">
      <c r="A229" s="3">
        <v>224</v>
      </c>
      <c r="B229" s="3" t="str">
        <f>"00209304"</f>
        <v>00209304</v>
      </c>
    </row>
    <row r="230" spans="1:2" x14ac:dyDescent="0.25">
      <c r="A230" s="3">
        <v>225</v>
      </c>
      <c r="B230" s="3" t="str">
        <f>"00210172"</f>
        <v>00210172</v>
      </c>
    </row>
    <row r="231" spans="1:2" x14ac:dyDescent="0.25">
      <c r="A231" s="3">
        <v>226</v>
      </c>
      <c r="B231" s="3" t="str">
        <f>"00210221"</f>
        <v>00210221</v>
      </c>
    </row>
    <row r="232" spans="1:2" x14ac:dyDescent="0.25">
      <c r="A232" s="3">
        <v>227</v>
      </c>
      <c r="B232" s="3" t="str">
        <f>"00214255"</f>
        <v>00214255</v>
      </c>
    </row>
    <row r="233" spans="1:2" x14ac:dyDescent="0.25">
      <c r="A233" s="3">
        <v>228</v>
      </c>
      <c r="B233" s="3" t="str">
        <f>"00214488"</f>
        <v>00214488</v>
      </c>
    </row>
    <row r="234" spans="1:2" x14ac:dyDescent="0.25">
      <c r="A234" s="3">
        <v>229</v>
      </c>
      <c r="B234" s="3" t="str">
        <f>"00214799"</f>
        <v>00214799</v>
      </c>
    </row>
    <row r="235" spans="1:2" x14ac:dyDescent="0.25">
      <c r="A235" s="3">
        <v>230</v>
      </c>
      <c r="B235" s="3" t="str">
        <f>"00215331"</f>
        <v>00215331</v>
      </c>
    </row>
    <row r="236" spans="1:2" x14ac:dyDescent="0.25">
      <c r="A236" s="3">
        <v>231</v>
      </c>
      <c r="B236" s="3" t="str">
        <f>"00215483"</f>
        <v>00215483</v>
      </c>
    </row>
    <row r="237" spans="1:2" x14ac:dyDescent="0.25">
      <c r="A237" s="3">
        <v>232</v>
      </c>
      <c r="B237" s="3" t="str">
        <f>"00216186"</f>
        <v>00216186</v>
      </c>
    </row>
    <row r="238" spans="1:2" x14ac:dyDescent="0.25">
      <c r="A238" s="3">
        <v>233</v>
      </c>
      <c r="B238" s="3" t="str">
        <f>"00219139"</f>
        <v>00219139</v>
      </c>
    </row>
    <row r="239" spans="1:2" x14ac:dyDescent="0.25">
      <c r="A239" s="3">
        <v>234</v>
      </c>
      <c r="B239" s="3" t="str">
        <f>"00220246"</f>
        <v>00220246</v>
      </c>
    </row>
    <row r="240" spans="1:2" x14ac:dyDescent="0.25">
      <c r="A240" s="3">
        <v>235</v>
      </c>
      <c r="B240" s="3" t="str">
        <f>"00220271"</f>
        <v>00220271</v>
      </c>
    </row>
    <row r="241" spans="1:2" x14ac:dyDescent="0.25">
      <c r="A241" s="3">
        <v>236</v>
      </c>
      <c r="B241" s="3" t="str">
        <f>"00220970"</f>
        <v>00220970</v>
      </c>
    </row>
    <row r="242" spans="1:2" x14ac:dyDescent="0.25">
      <c r="A242" s="3">
        <v>237</v>
      </c>
      <c r="B242" s="3" t="str">
        <f>"00224148"</f>
        <v>00224148</v>
      </c>
    </row>
    <row r="243" spans="1:2" x14ac:dyDescent="0.25">
      <c r="A243" s="3">
        <v>238</v>
      </c>
      <c r="B243" s="3" t="str">
        <f>"00224371"</f>
        <v>00224371</v>
      </c>
    </row>
    <row r="244" spans="1:2" x14ac:dyDescent="0.25">
      <c r="A244" s="3">
        <v>239</v>
      </c>
      <c r="B244" s="3" t="str">
        <f>"00225967"</f>
        <v>00225967</v>
      </c>
    </row>
    <row r="245" spans="1:2" x14ac:dyDescent="0.25">
      <c r="A245" s="3">
        <v>240</v>
      </c>
      <c r="B245" s="3" t="str">
        <f>"00230264"</f>
        <v>00230264</v>
      </c>
    </row>
    <row r="246" spans="1:2" x14ac:dyDescent="0.25">
      <c r="A246" s="3">
        <v>241</v>
      </c>
      <c r="B246" s="3" t="str">
        <f>"00231090"</f>
        <v>00231090</v>
      </c>
    </row>
    <row r="247" spans="1:2" x14ac:dyDescent="0.25">
      <c r="A247" s="3">
        <v>242</v>
      </c>
      <c r="B247" s="3" t="str">
        <f>"00233312"</f>
        <v>00233312</v>
      </c>
    </row>
    <row r="248" spans="1:2" x14ac:dyDescent="0.25">
      <c r="A248" s="3">
        <v>243</v>
      </c>
      <c r="B248" s="3" t="str">
        <f>"00235744"</f>
        <v>00235744</v>
      </c>
    </row>
    <row r="249" spans="1:2" x14ac:dyDescent="0.25">
      <c r="A249" s="3">
        <v>244</v>
      </c>
      <c r="B249" s="3" t="str">
        <f>"00242261"</f>
        <v>00242261</v>
      </c>
    </row>
    <row r="250" spans="1:2" x14ac:dyDescent="0.25">
      <c r="A250" s="3">
        <v>245</v>
      </c>
      <c r="B250" s="3" t="str">
        <f>"00243363"</f>
        <v>00243363</v>
      </c>
    </row>
    <row r="251" spans="1:2" x14ac:dyDescent="0.25">
      <c r="A251" s="3">
        <v>246</v>
      </c>
      <c r="B251" s="3" t="str">
        <f>"00244220"</f>
        <v>00244220</v>
      </c>
    </row>
    <row r="252" spans="1:2" x14ac:dyDescent="0.25">
      <c r="A252" s="3">
        <v>247</v>
      </c>
      <c r="B252" s="3" t="str">
        <f>"00244518"</f>
        <v>00244518</v>
      </c>
    </row>
    <row r="253" spans="1:2" x14ac:dyDescent="0.25">
      <c r="A253" s="3">
        <v>248</v>
      </c>
      <c r="B253" s="3" t="str">
        <f>"00248553"</f>
        <v>00248553</v>
      </c>
    </row>
    <row r="254" spans="1:2" x14ac:dyDescent="0.25">
      <c r="A254" s="3">
        <v>249</v>
      </c>
      <c r="B254" s="3" t="str">
        <f>"00248587"</f>
        <v>00248587</v>
      </c>
    </row>
    <row r="255" spans="1:2" x14ac:dyDescent="0.25">
      <c r="A255" s="3">
        <v>250</v>
      </c>
      <c r="B255" s="3" t="str">
        <f>"00250628"</f>
        <v>00250628</v>
      </c>
    </row>
    <row r="256" spans="1:2" x14ac:dyDescent="0.25">
      <c r="A256" s="3">
        <v>251</v>
      </c>
      <c r="B256" s="3" t="str">
        <f>"00251187"</f>
        <v>00251187</v>
      </c>
    </row>
    <row r="257" spans="1:2" x14ac:dyDescent="0.25">
      <c r="A257" s="3">
        <v>252</v>
      </c>
      <c r="B257" s="3" t="str">
        <f>"00251188"</f>
        <v>00251188</v>
      </c>
    </row>
    <row r="258" spans="1:2" x14ac:dyDescent="0.25">
      <c r="A258" s="3">
        <v>253</v>
      </c>
      <c r="B258" s="3" t="str">
        <f>"00251213"</f>
        <v>00251213</v>
      </c>
    </row>
    <row r="259" spans="1:2" x14ac:dyDescent="0.25">
      <c r="A259" s="3">
        <v>254</v>
      </c>
      <c r="B259" s="3" t="str">
        <f>"00251522"</f>
        <v>00251522</v>
      </c>
    </row>
    <row r="260" spans="1:2" x14ac:dyDescent="0.25">
      <c r="A260" s="3">
        <v>255</v>
      </c>
      <c r="B260" s="3" t="str">
        <f>"00253104"</f>
        <v>00253104</v>
      </c>
    </row>
    <row r="261" spans="1:2" x14ac:dyDescent="0.25">
      <c r="A261" s="3">
        <v>256</v>
      </c>
      <c r="B261" s="3" t="str">
        <f>"00253124"</f>
        <v>00253124</v>
      </c>
    </row>
    <row r="262" spans="1:2" x14ac:dyDescent="0.25">
      <c r="A262" s="3">
        <v>257</v>
      </c>
      <c r="B262" s="3" t="str">
        <f>"00253412"</f>
        <v>00253412</v>
      </c>
    </row>
    <row r="263" spans="1:2" x14ac:dyDescent="0.25">
      <c r="A263" s="3">
        <v>258</v>
      </c>
      <c r="B263" s="3" t="str">
        <f>"00253781"</f>
        <v>00253781</v>
      </c>
    </row>
    <row r="264" spans="1:2" x14ac:dyDescent="0.25">
      <c r="A264" s="3">
        <v>259</v>
      </c>
      <c r="B264" s="3" t="str">
        <f>"00253877"</f>
        <v>00253877</v>
      </c>
    </row>
    <row r="265" spans="1:2" x14ac:dyDescent="0.25">
      <c r="A265" s="3">
        <v>260</v>
      </c>
      <c r="B265" s="3" t="str">
        <f>"00255185"</f>
        <v>00255185</v>
      </c>
    </row>
    <row r="266" spans="1:2" x14ac:dyDescent="0.25">
      <c r="A266" s="3">
        <v>261</v>
      </c>
      <c r="B266" s="3" t="str">
        <f>"00255379"</f>
        <v>00255379</v>
      </c>
    </row>
    <row r="267" spans="1:2" x14ac:dyDescent="0.25">
      <c r="A267" s="3">
        <v>262</v>
      </c>
      <c r="B267" s="3" t="str">
        <f>"00255462"</f>
        <v>00255462</v>
      </c>
    </row>
    <row r="268" spans="1:2" x14ac:dyDescent="0.25">
      <c r="A268" s="3">
        <v>263</v>
      </c>
      <c r="B268" s="3" t="str">
        <f>"00256159"</f>
        <v>00256159</v>
      </c>
    </row>
    <row r="269" spans="1:2" x14ac:dyDescent="0.25">
      <c r="A269" s="3">
        <v>264</v>
      </c>
      <c r="B269" s="3" t="str">
        <f>"00258927"</f>
        <v>00258927</v>
      </c>
    </row>
    <row r="270" spans="1:2" x14ac:dyDescent="0.25">
      <c r="A270" s="3">
        <v>265</v>
      </c>
      <c r="B270" s="3" t="str">
        <f>"00261581"</f>
        <v>00261581</v>
      </c>
    </row>
    <row r="271" spans="1:2" x14ac:dyDescent="0.25">
      <c r="A271" s="3">
        <v>266</v>
      </c>
      <c r="B271" s="3" t="str">
        <f>"00263759"</f>
        <v>00263759</v>
      </c>
    </row>
    <row r="272" spans="1:2" x14ac:dyDescent="0.25">
      <c r="A272" s="3">
        <v>267</v>
      </c>
      <c r="B272" s="3" t="str">
        <f>"00264166"</f>
        <v>00264166</v>
      </c>
    </row>
    <row r="273" spans="1:2" x14ac:dyDescent="0.25">
      <c r="A273" s="3">
        <v>268</v>
      </c>
      <c r="B273" s="3" t="str">
        <f>"00264529"</f>
        <v>00264529</v>
      </c>
    </row>
    <row r="274" spans="1:2" x14ac:dyDescent="0.25">
      <c r="A274" s="3">
        <v>269</v>
      </c>
      <c r="B274" s="3" t="str">
        <f>"00265368"</f>
        <v>00265368</v>
      </c>
    </row>
    <row r="275" spans="1:2" x14ac:dyDescent="0.25">
      <c r="A275" s="3">
        <v>270</v>
      </c>
      <c r="B275" s="3" t="str">
        <f>"00265429"</f>
        <v>00265429</v>
      </c>
    </row>
    <row r="276" spans="1:2" x14ac:dyDescent="0.25">
      <c r="A276" s="3">
        <v>271</v>
      </c>
      <c r="B276" s="3" t="str">
        <f>"00265888"</f>
        <v>00265888</v>
      </c>
    </row>
    <row r="277" spans="1:2" x14ac:dyDescent="0.25">
      <c r="A277" s="3">
        <v>272</v>
      </c>
      <c r="B277" s="3" t="str">
        <f>"00266068"</f>
        <v>00266068</v>
      </c>
    </row>
    <row r="278" spans="1:2" x14ac:dyDescent="0.25">
      <c r="A278" s="3">
        <v>273</v>
      </c>
      <c r="B278" s="3" t="str">
        <f>"00266106"</f>
        <v>00266106</v>
      </c>
    </row>
    <row r="279" spans="1:2" x14ac:dyDescent="0.25">
      <c r="A279" s="3">
        <v>274</v>
      </c>
      <c r="B279" s="3" t="str">
        <f>"00266206"</f>
        <v>00266206</v>
      </c>
    </row>
    <row r="280" spans="1:2" x14ac:dyDescent="0.25">
      <c r="A280" s="3">
        <v>275</v>
      </c>
      <c r="B280" s="3" t="str">
        <f>"00268987"</f>
        <v>00268987</v>
      </c>
    </row>
    <row r="281" spans="1:2" x14ac:dyDescent="0.25">
      <c r="A281" s="3">
        <v>276</v>
      </c>
      <c r="B281" s="3" t="str">
        <f>"00269326"</f>
        <v>00269326</v>
      </c>
    </row>
    <row r="282" spans="1:2" x14ac:dyDescent="0.25">
      <c r="A282" s="3">
        <v>277</v>
      </c>
      <c r="B282" s="3" t="str">
        <f>"00269541"</f>
        <v>00269541</v>
      </c>
    </row>
    <row r="283" spans="1:2" x14ac:dyDescent="0.25">
      <c r="A283" s="3">
        <v>278</v>
      </c>
      <c r="B283" s="3" t="str">
        <f>"00272431"</f>
        <v>00272431</v>
      </c>
    </row>
    <row r="284" spans="1:2" x14ac:dyDescent="0.25">
      <c r="A284" s="3">
        <v>279</v>
      </c>
      <c r="B284" s="3" t="str">
        <f>"00273112"</f>
        <v>00273112</v>
      </c>
    </row>
    <row r="285" spans="1:2" x14ac:dyDescent="0.25">
      <c r="A285" s="3">
        <v>280</v>
      </c>
      <c r="B285" s="3" t="str">
        <f>"00274652"</f>
        <v>00274652</v>
      </c>
    </row>
    <row r="286" spans="1:2" x14ac:dyDescent="0.25">
      <c r="A286" s="3">
        <v>281</v>
      </c>
      <c r="B286" s="3" t="str">
        <f>"00274857"</f>
        <v>00274857</v>
      </c>
    </row>
    <row r="287" spans="1:2" x14ac:dyDescent="0.25">
      <c r="A287" s="3">
        <v>282</v>
      </c>
      <c r="B287" s="3" t="str">
        <f>"00274953"</f>
        <v>00274953</v>
      </c>
    </row>
    <row r="288" spans="1:2" x14ac:dyDescent="0.25">
      <c r="A288" s="3">
        <v>283</v>
      </c>
      <c r="B288" s="3" t="str">
        <f>"00275928"</f>
        <v>00275928</v>
      </c>
    </row>
    <row r="289" spans="1:2" x14ac:dyDescent="0.25">
      <c r="A289" s="3">
        <v>284</v>
      </c>
      <c r="B289" s="3" t="str">
        <f>"00279173"</f>
        <v>00279173</v>
      </c>
    </row>
    <row r="290" spans="1:2" x14ac:dyDescent="0.25">
      <c r="A290" s="3">
        <v>285</v>
      </c>
      <c r="B290" s="3" t="str">
        <f>"00279223"</f>
        <v>00279223</v>
      </c>
    </row>
    <row r="291" spans="1:2" x14ac:dyDescent="0.25">
      <c r="A291" s="3">
        <v>286</v>
      </c>
      <c r="B291" s="3" t="str">
        <f>"00280346"</f>
        <v>00280346</v>
      </c>
    </row>
    <row r="292" spans="1:2" x14ac:dyDescent="0.25">
      <c r="A292" s="3">
        <v>287</v>
      </c>
      <c r="B292" s="3" t="str">
        <f>"00282672"</f>
        <v>00282672</v>
      </c>
    </row>
    <row r="293" spans="1:2" x14ac:dyDescent="0.25">
      <c r="A293" s="3">
        <v>288</v>
      </c>
      <c r="B293" s="3" t="str">
        <f>"00282929"</f>
        <v>00282929</v>
      </c>
    </row>
    <row r="294" spans="1:2" x14ac:dyDescent="0.25">
      <c r="A294" s="3">
        <v>289</v>
      </c>
      <c r="B294" s="3" t="str">
        <f>"00283500"</f>
        <v>00283500</v>
      </c>
    </row>
    <row r="295" spans="1:2" x14ac:dyDescent="0.25">
      <c r="A295" s="3">
        <v>290</v>
      </c>
      <c r="B295" s="3" t="str">
        <f>"00285711"</f>
        <v>00285711</v>
      </c>
    </row>
    <row r="296" spans="1:2" x14ac:dyDescent="0.25">
      <c r="A296" s="3">
        <v>291</v>
      </c>
      <c r="B296" s="3" t="str">
        <f>"00286092"</f>
        <v>00286092</v>
      </c>
    </row>
    <row r="297" spans="1:2" x14ac:dyDescent="0.25">
      <c r="A297" s="3">
        <v>292</v>
      </c>
      <c r="B297" s="3" t="str">
        <f>"00289863"</f>
        <v>00289863</v>
      </c>
    </row>
    <row r="298" spans="1:2" x14ac:dyDescent="0.25">
      <c r="A298" s="3">
        <v>293</v>
      </c>
      <c r="B298" s="3" t="str">
        <f>"00290309"</f>
        <v>00290309</v>
      </c>
    </row>
    <row r="299" spans="1:2" x14ac:dyDescent="0.25">
      <c r="A299" s="3">
        <v>294</v>
      </c>
      <c r="B299" s="3" t="str">
        <f>"00293733"</f>
        <v>00293733</v>
      </c>
    </row>
    <row r="300" spans="1:2" x14ac:dyDescent="0.25">
      <c r="A300" s="3">
        <v>295</v>
      </c>
      <c r="B300" s="3" t="str">
        <f>"00294367"</f>
        <v>00294367</v>
      </c>
    </row>
    <row r="301" spans="1:2" x14ac:dyDescent="0.25">
      <c r="A301" s="3">
        <v>296</v>
      </c>
      <c r="B301" s="3" t="str">
        <f>"00294482"</f>
        <v>00294482</v>
      </c>
    </row>
    <row r="302" spans="1:2" x14ac:dyDescent="0.25">
      <c r="A302" s="3">
        <v>297</v>
      </c>
      <c r="B302" s="3" t="str">
        <f>"00294515"</f>
        <v>00294515</v>
      </c>
    </row>
    <row r="303" spans="1:2" x14ac:dyDescent="0.25">
      <c r="A303" s="3">
        <v>298</v>
      </c>
      <c r="B303" s="3" t="str">
        <f>"00297489"</f>
        <v>00297489</v>
      </c>
    </row>
    <row r="304" spans="1:2" x14ac:dyDescent="0.25">
      <c r="A304" s="3">
        <v>299</v>
      </c>
      <c r="B304" s="3" t="str">
        <f>"00298552"</f>
        <v>00298552</v>
      </c>
    </row>
    <row r="305" spans="1:2" x14ac:dyDescent="0.25">
      <c r="A305" s="3">
        <v>300</v>
      </c>
      <c r="B305" s="3" t="str">
        <f>"00301019"</f>
        <v>00301019</v>
      </c>
    </row>
    <row r="306" spans="1:2" x14ac:dyDescent="0.25">
      <c r="A306" s="3">
        <v>301</v>
      </c>
      <c r="B306" s="3" t="str">
        <f>"00302095"</f>
        <v>00302095</v>
      </c>
    </row>
    <row r="307" spans="1:2" x14ac:dyDescent="0.25">
      <c r="A307" s="3">
        <v>302</v>
      </c>
      <c r="B307" s="3" t="str">
        <f>"00302212"</f>
        <v>00302212</v>
      </c>
    </row>
    <row r="308" spans="1:2" x14ac:dyDescent="0.25">
      <c r="A308" s="3">
        <v>303</v>
      </c>
      <c r="B308" s="3" t="str">
        <f>"00302812"</f>
        <v>00302812</v>
      </c>
    </row>
    <row r="309" spans="1:2" x14ac:dyDescent="0.25">
      <c r="A309" s="3">
        <v>304</v>
      </c>
      <c r="B309" s="3" t="str">
        <f>"00305035"</f>
        <v>00305035</v>
      </c>
    </row>
    <row r="310" spans="1:2" x14ac:dyDescent="0.25">
      <c r="A310" s="3">
        <v>305</v>
      </c>
      <c r="B310" s="3" t="str">
        <f>"00305729"</f>
        <v>00305729</v>
      </c>
    </row>
    <row r="311" spans="1:2" x14ac:dyDescent="0.25">
      <c r="A311" s="3">
        <v>306</v>
      </c>
      <c r="B311" s="3" t="str">
        <f>"00306597"</f>
        <v>00306597</v>
      </c>
    </row>
    <row r="312" spans="1:2" x14ac:dyDescent="0.25">
      <c r="A312" s="3">
        <v>307</v>
      </c>
      <c r="B312" s="3" t="str">
        <f>"00308106"</f>
        <v>00308106</v>
      </c>
    </row>
    <row r="313" spans="1:2" x14ac:dyDescent="0.25">
      <c r="A313" s="3">
        <v>308</v>
      </c>
      <c r="B313" s="3" t="str">
        <f>"00309793"</f>
        <v>00309793</v>
      </c>
    </row>
    <row r="314" spans="1:2" x14ac:dyDescent="0.25">
      <c r="A314" s="3">
        <v>309</v>
      </c>
      <c r="B314" s="3" t="str">
        <f>"00311142"</f>
        <v>00311142</v>
      </c>
    </row>
    <row r="315" spans="1:2" x14ac:dyDescent="0.25">
      <c r="A315" s="3">
        <v>310</v>
      </c>
      <c r="B315" s="3" t="str">
        <f>"00312837"</f>
        <v>00312837</v>
      </c>
    </row>
    <row r="316" spans="1:2" x14ac:dyDescent="0.25">
      <c r="A316" s="3">
        <v>311</v>
      </c>
      <c r="B316" s="3" t="str">
        <f>"00313223"</f>
        <v>00313223</v>
      </c>
    </row>
    <row r="317" spans="1:2" x14ac:dyDescent="0.25">
      <c r="A317" s="3">
        <v>312</v>
      </c>
      <c r="B317" s="3" t="str">
        <f>"00316355"</f>
        <v>00316355</v>
      </c>
    </row>
    <row r="318" spans="1:2" x14ac:dyDescent="0.25">
      <c r="A318" s="3">
        <v>313</v>
      </c>
      <c r="B318" s="3" t="str">
        <f>"00317397"</f>
        <v>00317397</v>
      </c>
    </row>
    <row r="319" spans="1:2" x14ac:dyDescent="0.25">
      <c r="A319" s="3">
        <v>314</v>
      </c>
      <c r="B319" s="3" t="str">
        <f>"00317426"</f>
        <v>00317426</v>
      </c>
    </row>
    <row r="320" spans="1:2" x14ac:dyDescent="0.25">
      <c r="A320" s="3">
        <v>315</v>
      </c>
      <c r="B320" s="3" t="str">
        <f>"00318018"</f>
        <v>00318018</v>
      </c>
    </row>
    <row r="321" spans="1:2" x14ac:dyDescent="0.25">
      <c r="A321" s="3">
        <v>316</v>
      </c>
      <c r="B321" s="3" t="str">
        <f>"00318449"</f>
        <v>00318449</v>
      </c>
    </row>
    <row r="322" spans="1:2" x14ac:dyDescent="0.25">
      <c r="A322" s="3">
        <v>317</v>
      </c>
      <c r="B322" s="3" t="str">
        <f>"00319352"</f>
        <v>00319352</v>
      </c>
    </row>
    <row r="323" spans="1:2" x14ac:dyDescent="0.25">
      <c r="A323" s="3">
        <v>318</v>
      </c>
      <c r="B323" s="3" t="str">
        <f>"00319720"</f>
        <v>00319720</v>
      </c>
    </row>
    <row r="324" spans="1:2" x14ac:dyDescent="0.25">
      <c r="A324" s="3">
        <v>319</v>
      </c>
      <c r="B324" s="3" t="str">
        <f>"00322800"</f>
        <v>00322800</v>
      </c>
    </row>
    <row r="325" spans="1:2" x14ac:dyDescent="0.25">
      <c r="A325" s="3">
        <v>320</v>
      </c>
      <c r="B325" s="3" t="str">
        <f>"00323574"</f>
        <v>00323574</v>
      </c>
    </row>
    <row r="326" spans="1:2" x14ac:dyDescent="0.25">
      <c r="A326" s="3">
        <v>321</v>
      </c>
      <c r="B326" s="3" t="str">
        <f>"00324306"</f>
        <v>00324306</v>
      </c>
    </row>
    <row r="327" spans="1:2" x14ac:dyDescent="0.25">
      <c r="A327" s="3">
        <v>322</v>
      </c>
      <c r="B327" s="3" t="str">
        <f>"00324543"</f>
        <v>00324543</v>
      </c>
    </row>
    <row r="328" spans="1:2" x14ac:dyDescent="0.25">
      <c r="A328" s="3">
        <v>323</v>
      </c>
      <c r="B328" s="3" t="str">
        <f>"00324930"</f>
        <v>00324930</v>
      </c>
    </row>
    <row r="329" spans="1:2" x14ac:dyDescent="0.25">
      <c r="A329" s="3">
        <v>324</v>
      </c>
      <c r="B329" s="3" t="str">
        <f>"00328975"</f>
        <v>00328975</v>
      </c>
    </row>
    <row r="330" spans="1:2" x14ac:dyDescent="0.25">
      <c r="A330" s="3">
        <v>325</v>
      </c>
      <c r="B330" s="3" t="str">
        <f>"00330575"</f>
        <v>00330575</v>
      </c>
    </row>
    <row r="331" spans="1:2" x14ac:dyDescent="0.25">
      <c r="A331" s="3">
        <v>326</v>
      </c>
      <c r="B331" s="3" t="str">
        <f>"00331389"</f>
        <v>00331389</v>
      </c>
    </row>
    <row r="332" spans="1:2" x14ac:dyDescent="0.25">
      <c r="A332" s="3">
        <v>327</v>
      </c>
      <c r="B332" s="3" t="str">
        <f>"00333188"</f>
        <v>00333188</v>
      </c>
    </row>
    <row r="333" spans="1:2" x14ac:dyDescent="0.25">
      <c r="A333" s="3">
        <v>328</v>
      </c>
      <c r="B333" s="3" t="str">
        <f>"00335216"</f>
        <v>00335216</v>
      </c>
    </row>
    <row r="334" spans="1:2" x14ac:dyDescent="0.25">
      <c r="A334" s="3">
        <v>329</v>
      </c>
      <c r="B334" s="3" t="str">
        <f>"00335517"</f>
        <v>00335517</v>
      </c>
    </row>
    <row r="335" spans="1:2" x14ac:dyDescent="0.25">
      <c r="A335" s="3">
        <v>330</v>
      </c>
      <c r="B335" s="3" t="str">
        <f>"00337293"</f>
        <v>00337293</v>
      </c>
    </row>
    <row r="336" spans="1:2" x14ac:dyDescent="0.25">
      <c r="A336" s="3">
        <v>331</v>
      </c>
      <c r="B336" s="3" t="str">
        <f>"00340113"</f>
        <v>00340113</v>
      </c>
    </row>
    <row r="337" spans="1:2" x14ac:dyDescent="0.25">
      <c r="A337" s="3">
        <v>332</v>
      </c>
      <c r="B337" s="3" t="str">
        <f>"00341690"</f>
        <v>00341690</v>
      </c>
    </row>
    <row r="338" spans="1:2" x14ac:dyDescent="0.25">
      <c r="A338" s="3">
        <v>333</v>
      </c>
      <c r="B338" s="3" t="str">
        <f>"00343388"</f>
        <v>00343388</v>
      </c>
    </row>
    <row r="339" spans="1:2" x14ac:dyDescent="0.25">
      <c r="A339" s="3">
        <v>334</v>
      </c>
      <c r="B339" s="3" t="str">
        <f>"00343464"</f>
        <v>00343464</v>
      </c>
    </row>
    <row r="340" spans="1:2" x14ac:dyDescent="0.25">
      <c r="A340" s="3">
        <v>335</v>
      </c>
      <c r="B340" s="3" t="str">
        <f>"00343617"</f>
        <v>00343617</v>
      </c>
    </row>
    <row r="341" spans="1:2" x14ac:dyDescent="0.25">
      <c r="A341" s="3">
        <v>336</v>
      </c>
      <c r="B341" s="3" t="str">
        <f>"00347072"</f>
        <v>00347072</v>
      </c>
    </row>
    <row r="342" spans="1:2" x14ac:dyDescent="0.25">
      <c r="A342" s="3">
        <v>337</v>
      </c>
      <c r="B342" s="3" t="str">
        <f>"00348869"</f>
        <v>00348869</v>
      </c>
    </row>
    <row r="343" spans="1:2" x14ac:dyDescent="0.25">
      <c r="A343" s="3">
        <v>338</v>
      </c>
      <c r="B343" s="3" t="str">
        <f>"00350444"</f>
        <v>00350444</v>
      </c>
    </row>
    <row r="344" spans="1:2" x14ac:dyDescent="0.25">
      <c r="A344" s="3">
        <v>339</v>
      </c>
      <c r="B344" s="3" t="str">
        <f>"00350932"</f>
        <v>00350932</v>
      </c>
    </row>
    <row r="345" spans="1:2" x14ac:dyDescent="0.25">
      <c r="A345" s="3">
        <v>340</v>
      </c>
      <c r="B345" s="3" t="str">
        <f>"00351512"</f>
        <v>00351512</v>
      </c>
    </row>
    <row r="346" spans="1:2" x14ac:dyDescent="0.25">
      <c r="A346" s="3">
        <v>341</v>
      </c>
      <c r="B346" s="3" t="str">
        <f>"00351709"</f>
        <v>00351709</v>
      </c>
    </row>
    <row r="347" spans="1:2" x14ac:dyDescent="0.25">
      <c r="A347" s="3">
        <v>342</v>
      </c>
      <c r="B347" s="3" t="str">
        <f>"00354862"</f>
        <v>00354862</v>
      </c>
    </row>
    <row r="348" spans="1:2" x14ac:dyDescent="0.25">
      <c r="A348" s="3">
        <v>343</v>
      </c>
      <c r="B348" s="3" t="str">
        <f>"00355029"</f>
        <v>00355029</v>
      </c>
    </row>
    <row r="349" spans="1:2" x14ac:dyDescent="0.25">
      <c r="A349" s="3">
        <v>344</v>
      </c>
      <c r="B349" s="3" t="str">
        <f>"00360875"</f>
        <v>00360875</v>
      </c>
    </row>
    <row r="350" spans="1:2" x14ac:dyDescent="0.25">
      <c r="A350" s="3">
        <v>345</v>
      </c>
      <c r="B350" s="3" t="str">
        <f>"00364421"</f>
        <v>00364421</v>
      </c>
    </row>
    <row r="351" spans="1:2" x14ac:dyDescent="0.25">
      <c r="A351" s="3">
        <v>346</v>
      </c>
      <c r="B351" s="3" t="str">
        <f>"00364744"</f>
        <v>00364744</v>
      </c>
    </row>
    <row r="352" spans="1:2" x14ac:dyDescent="0.25">
      <c r="A352" s="3">
        <v>347</v>
      </c>
      <c r="B352" s="3" t="str">
        <f>"00366952"</f>
        <v>00366952</v>
      </c>
    </row>
    <row r="353" spans="1:2" x14ac:dyDescent="0.25">
      <c r="A353" s="3">
        <v>348</v>
      </c>
      <c r="B353" s="3" t="str">
        <f>"00367552"</f>
        <v>00367552</v>
      </c>
    </row>
    <row r="354" spans="1:2" x14ac:dyDescent="0.25">
      <c r="A354" s="3">
        <v>349</v>
      </c>
      <c r="B354" s="3" t="str">
        <f>"00370041"</f>
        <v>00370041</v>
      </c>
    </row>
    <row r="355" spans="1:2" x14ac:dyDescent="0.25">
      <c r="A355" s="3">
        <v>350</v>
      </c>
      <c r="B355" s="3" t="str">
        <f>"00375980"</f>
        <v>00375980</v>
      </c>
    </row>
    <row r="356" spans="1:2" x14ac:dyDescent="0.25">
      <c r="A356" s="3">
        <v>351</v>
      </c>
      <c r="B356" s="3" t="str">
        <f>"00379661"</f>
        <v>00379661</v>
      </c>
    </row>
    <row r="357" spans="1:2" x14ac:dyDescent="0.25">
      <c r="A357" s="3">
        <v>352</v>
      </c>
      <c r="B357" s="3" t="str">
        <f>"00386551"</f>
        <v>00386551</v>
      </c>
    </row>
    <row r="358" spans="1:2" x14ac:dyDescent="0.25">
      <c r="A358" s="3">
        <v>353</v>
      </c>
      <c r="B358" s="3" t="str">
        <f>"00386936"</f>
        <v>00386936</v>
      </c>
    </row>
    <row r="359" spans="1:2" x14ac:dyDescent="0.25">
      <c r="A359" s="3">
        <v>354</v>
      </c>
      <c r="B359" s="3" t="str">
        <f>"00387450"</f>
        <v>00387450</v>
      </c>
    </row>
    <row r="360" spans="1:2" x14ac:dyDescent="0.25">
      <c r="A360" s="3">
        <v>355</v>
      </c>
      <c r="B360" s="3" t="str">
        <f>"00388898"</f>
        <v>00388898</v>
      </c>
    </row>
    <row r="361" spans="1:2" x14ac:dyDescent="0.25">
      <c r="A361" s="3">
        <v>356</v>
      </c>
      <c r="B361" s="3" t="str">
        <f>"00390599"</f>
        <v>00390599</v>
      </c>
    </row>
    <row r="362" spans="1:2" x14ac:dyDescent="0.25">
      <c r="A362" s="3">
        <v>357</v>
      </c>
      <c r="B362" s="3" t="str">
        <f>"00392863"</f>
        <v>00392863</v>
      </c>
    </row>
    <row r="363" spans="1:2" x14ac:dyDescent="0.25">
      <c r="A363" s="3">
        <v>358</v>
      </c>
      <c r="B363" s="3" t="str">
        <f>"00395096"</f>
        <v>00395096</v>
      </c>
    </row>
    <row r="364" spans="1:2" x14ac:dyDescent="0.25">
      <c r="A364" s="3">
        <v>359</v>
      </c>
      <c r="B364" s="3" t="str">
        <f>"00395905"</f>
        <v>00395905</v>
      </c>
    </row>
    <row r="365" spans="1:2" x14ac:dyDescent="0.25">
      <c r="A365" s="3">
        <v>360</v>
      </c>
      <c r="B365" s="3" t="str">
        <f>"00398020"</f>
        <v>00398020</v>
      </c>
    </row>
    <row r="366" spans="1:2" x14ac:dyDescent="0.25">
      <c r="A366" s="3">
        <v>361</v>
      </c>
      <c r="B366" s="3" t="str">
        <f>"00400677"</f>
        <v>00400677</v>
      </c>
    </row>
    <row r="367" spans="1:2" x14ac:dyDescent="0.25">
      <c r="A367" s="3">
        <v>362</v>
      </c>
      <c r="B367" s="3" t="str">
        <f>"00400681"</f>
        <v>00400681</v>
      </c>
    </row>
    <row r="368" spans="1:2" x14ac:dyDescent="0.25">
      <c r="A368" s="3">
        <v>363</v>
      </c>
      <c r="B368" s="3" t="str">
        <f>"00402567"</f>
        <v>00402567</v>
      </c>
    </row>
    <row r="369" spans="1:2" x14ac:dyDescent="0.25">
      <c r="A369" s="3">
        <v>364</v>
      </c>
      <c r="B369" s="3" t="str">
        <f>"00407269"</f>
        <v>00407269</v>
      </c>
    </row>
    <row r="370" spans="1:2" x14ac:dyDescent="0.25">
      <c r="A370" s="3">
        <v>365</v>
      </c>
      <c r="B370" s="3" t="str">
        <f>"00411379"</f>
        <v>00411379</v>
      </c>
    </row>
    <row r="371" spans="1:2" x14ac:dyDescent="0.25">
      <c r="A371" s="3">
        <v>366</v>
      </c>
      <c r="B371" s="3" t="str">
        <f>"00416503"</f>
        <v>00416503</v>
      </c>
    </row>
    <row r="372" spans="1:2" x14ac:dyDescent="0.25">
      <c r="A372" s="3">
        <v>367</v>
      </c>
      <c r="B372" s="3" t="str">
        <f>"00417720"</f>
        <v>00417720</v>
      </c>
    </row>
    <row r="373" spans="1:2" x14ac:dyDescent="0.25">
      <c r="A373" s="3">
        <v>368</v>
      </c>
      <c r="B373" s="3" t="str">
        <f>"00421490"</f>
        <v>00421490</v>
      </c>
    </row>
    <row r="374" spans="1:2" x14ac:dyDescent="0.25">
      <c r="A374" s="3">
        <v>369</v>
      </c>
      <c r="B374" s="3" t="str">
        <f>"00421626"</f>
        <v>00421626</v>
      </c>
    </row>
    <row r="375" spans="1:2" x14ac:dyDescent="0.25">
      <c r="A375" s="3">
        <v>370</v>
      </c>
      <c r="B375" s="3" t="str">
        <f>"00421954"</f>
        <v>00421954</v>
      </c>
    </row>
    <row r="376" spans="1:2" x14ac:dyDescent="0.25">
      <c r="A376" s="3">
        <v>371</v>
      </c>
      <c r="B376" s="3" t="str">
        <f>"00425394"</f>
        <v>00425394</v>
      </c>
    </row>
    <row r="377" spans="1:2" x14ac:dyDescent="0.25">
      <c r="A377" s="3">
        <v>372</v>
      </c>
      <c r="B377" s="3" t="str">
        <f>"00427477"</f>
        <v>00427477</v>
      </c>
    </row>
    <row r="378" spans="1:2" x14ac:dyDescent="0.25">
      <c r="A378" s="3">
        <v>373</v>
      </c>
      <c r="B378" s="3" t="str">
        <f>"00427638"</f>
        <v>00427638</v>
      </c>
    </row>
    <row r="379" spans="1:2" x14ac:dyDescent="0.25">
      <c r="A379" s="3">
        <v>374</v>
      </c>
      <c r="B379" s="3" t="str">
        <f>"00429183"</f>
        <v>00429183</v>
      </c>
    </row>
    <row r="380" spans="1:2" x14ac:dyDescent="0.25">
      <c r="A380" s="3">
        <v>375</v>
      </c>
      <c r="B380" s="3" t="str">
        <f>"00436061"</f>
        <v>00436061</v>
      </c>
    </row>
    <row r="381" spans="1:2" x14ac:dyDescent="0.25">
      <c r="A381" s="3">
        <v>376</v>
      </c>
      <c r="B381" s="3" t="str">
        <f>"00438065"</f>
        <v>00438065</v>
      </c>
    </row>
    <row r="382" spans="1:2" x14ac:dyDescent="0.25">
      <c r="A382" s="3">
        <v>377</v>
      </c>
      <c r="B382" s="3" t="str">
        <f>"00440676"</f>
        <v>00440676</v>
      </c>
    </row>
    <row r="383" spans="1:2" x14ac:dyDescent="0.25">
      <c r="A383" s="3">
        <v>378</v>
      </c>
      <c r="B383" s="3" t="str">
        <f>"00441875"</f>
        <v>00441875</v>
      </c>
    </row>
    <row r="384" spans="1:2" x14ac:dyDescent="0.25">
      <c r="A384" s="3">
        <v>379</v>
      </c>
      <c r="B384" s="3" t="str">
        <f>"00442697"</f>
        <v>00442697</v>
      </c>
    </row>
    <row r="385" spans="1:2" x14ac:dyDescent="0.25">
      <c r="A385" s="3">
        <v>380</v>
      </c>
      <c r="B385" s="3" t="str">
        <f>"00444512"</f>
        <v>00444512</v>
      </c>
    </row>
    <row r="386" spans="1:2" x14ac:dyDescent="0.25">
      <c r="A386" s="3">
        <v>381</v>
      </c>
      <c r="B386" s="3" t="str">
        <f>"00444840"</f>
        <v>00444840</v>
      </c>
    </row>
    <row r="387" spans="1:2" x14ac:dyDescent="0.25">
      <c r="A387" s="3">
        <v>382</v>
      </c>
      <c r="B387" s="3" t="str">
        <f>"00446214"</f>
        <v>00446214</v>
      </c>
    </row>
    <row r="388" spans="1:2" x14ac:dyDescent="0.25">
      <c r="A388" s="3">
        <v>383</v>
      </c>
      <c r="B388" s="3" t="str">
        <f>"00446903"</f>
        <v>00446903</v>
      </c>
    </row>
    <row r="389" spans="1:2" x14ac:dyDescent="0.25">
      <c r="A389" s="3">
        <v>384</v>
      </c>
      <c r="B389" s="3" t="str">
        <f>"00447134"</f>
        <v>00447134</v>
      </c>
    </row>
    <row r="390" spans="1:2" x14ac:dyDescent="0.25">
      <c r="A390" s="3">
        <v>385</v>
      </c>
      <c r="B390" s="3" t="str">
        <f>"00447276"</f>
        <v>00447276</v>
      </c>
    </row>
    <row r="391" spans="1:2" x14ac:dyDescent="0.25">
      <c r="A391" s="3">
        <v>386</v>
      </c>
      <c r="B391" s="3" t="str">
        <f>"00448579"</f>
        <v>00448579</v>
      </c>
    </row>
    <row r="392" spans="1:2" x14ac:dyDescent="0.25">
      <c r="A392" s="3">
        <v>387</v>
      </c>
      <c r="B392" s="3" t="str">
        <f>"00448589"</f>
        <v>00448589</v>
      </c>
    </row>
    <row r="393" spans="1:2" x14ac:dyDescent="0.25">
      <c r="A393" s="3">
        <v>388</v>
      </c>
      <c r="B393" s="3" t="str">
        <f>"00451061"</f>
        <v>00451061</v>
      </c>
    </row>
    <row r="394" spans="1:2" x14ac:dyDescent="0.25">
      <c r="A394" s="3">
        <v>389</v>
      </c>
      <c r="B394" s="3" t="str">
        <f>"00452578"</f>
        <v>00452578</v>
      </c>
    </row>
    <row r="395" spans="1:2" x14ac:dyDescent="0.25">
      <c r="A395" s="3">
        <v>390</v>
      </c>
      <c r="B395" s="3" t="str">
        <f>"00453342"</f>
        <v>00453342</v>
      </c>
    </row>
    <row r="396" spans="1:2" x14ac:dyDescent="0.25">
      <c r="A396" s="3">
        <v>391</v>
      </c>
      <c r="B396" s="3" t="str">
        <f>"00453710"</f>
        <v>00453710</v>
      </c>
    </row>
    <row r="397" spans="1:2" x14ac:dyDescent="0.25">
      <c r="A397" s="3">
        <v>392</v>
      </c>
      <c r="B397" s="3" t="str">
        <f>"00455955"</f>
        <v>00455955</v>
      </c>
    </row>
    <row r="398" spans="1:2" x14ac:dyDescent="0.25">
      <c r="A398" s="3">
        <v>393</v>
      </c>
      <c r="B398" s="3" t="str">
        <f>"00456012"</f>
        <v>00456012</v>
      </c>
    </row>
    <row r="399" spans="1:2" x14ac:dyDescent="0.25">
      <c r="A399" s="3">
        <v>394</v>
      </c>
      <c r="B399" s="3" t="str">
        <f>"00456886"</f>
        <v>00456886</v>
      </c>
    </row>
    <row r="400" spans="1:2" x14ac:dyDescent="0.25">
      <c r="A400" s="3">
        <v>395</v>
      </c>
      <c r="B400" s="3" t="str">
        <f>"00457120"</f>
        <v>00457120</v>
      </c>
    </row>
    <row r="401" spans="1:2" x14ac:dyDescent="0.25">
      <c r="A401" s="3">
        <v>396</v>
      </c>
      <c r="B401" s="3" t="str">
        <f>"00459322"</f>
        <v>00459322</v>
      </c>
    </row>
    <row r="402" spans="1:2" x14ac:dyDescent="0.25">
      <c r="A402" s="3">
        <v>397</v>
      </c>
      <c r="B402" s="3" t="str">
        <f>"00459677"</f>
        <v>00459677</v>
      </c>
    </row>
    <row r="403" spans="1:2" x14ac:dyDescent="0.25">
      <c r="A403" s="3">
        <v>398</v>
      </c>
      <c r="B403" s="3" t="str">
        <f>"00462409"</f>
        <v>00462409</v>
      </c>
    </row>
    <row r="404" spans="1:2" x14ac:dyDescent="0.25">
      <c r="A404" s="3">
        <v>399</v>
      </c>
      <c r="B404" s="3" t="str">
        <f>"00463159"</f>
        <v>00463159</v>
      </c>
    </row>
    <row r="405" spans="1:2" x14ac:dyDescent="0.25">
      <c r="A405" s="3">
        <v>400</v>
      </c>
      <c r="B405" s="3" t="str">
        <f>"00463555"</f>
        <v>00463555</v>
      </c>
    </row>
    <row r="406" spans="1:2" x14ac:dyDescent="0.25">
      <c r="A406" s="3">
        <v>401</v>
      </c>
      <c r="B406" s="3" t="str">
        <f>"00465816"</f>
        <v>00465816</v>
      </c>
    </row>
    <row r="407" spans="1:2" x14ac:dyDescent="0.25">
      <c r="A407" s="3">
        <v>402</v>
      </c>
      <c r="B407" s="3" t="str">
        <f>"00466338"</f>
        <v>00466338</v>
      </c>
    </row>
    <row r="408" spans="1:2" x14ac:dyDescent="0.25">
      <c r="A408" s="3">
        <v>403</v>
      </c>
      <c r="B408" s="3" t="str">
        <f>"00467838"</f>
        <v>00467838</v>
      </c>
    </row>
    <row r="409" spans="1:2" x14ac:dyDescent="0.25">
      <c r="A409" s="3">
        <v>404</v>
      </c>
      <c r="B409" s="3" t="str">
        <f>"00468815"</f>
        <v>00468815</v>
      </c>
    </row>
    <row r="410" spans="1:2" x14ac:dyDescent="0.25">
      <c r="A410" s="3">
        <v>405</v>
      </c>
      <c r="B410" s="3" t="str">
        <f>"00469945"</f>
        <v>00469945</v>
      </c>
    </row>
    <row r="411" spans="1:2" x14ac:dyDescent="0.25">
      <c r="A411" s="3">
        <v>406</v>
      </c>
      <c r="B411" s="3" t="str">
        <f>"00471167"</f>
        <v>00471167</v>
      </c>
    </row>
    <row r="412" spans="1:2" x14ac:dyDescent="0.25">
      <c r="A412" s="3">
        <v>407</v>
      </c>
      <c r="B412" s="3" t="str">
        <f>"00472631"</f>
        <v>00472631</v>
      </c>
    </row>
    <row r="413" spans="1:2" x14ac:dyDescent="0.25">
      <c r="A413" s="3">
        <v>408</v>
      </c>
      <c r="B413" s="3" t="str">
        <f>"00472811"</f>
        <v>00472811</v>
      </c>
    </row>
    <row r="414" spans="1:2" x14ac:dyDescent="0.25">
      <c r="A414" s="3">
        <v>409</v>
      </c>
      <c r="B414" s="3" t="str">
        <f>"00473356"</f>
        <v>00473356</v>
      </c>
    </row>
    <row r="415" spans="1:2" x14ac:dyDescent="0.25">
      <c r="A415" s="3">
        <v>410</v>
      </c>
      <c r="B415" s="3" t="str">
        <f>"00473743"</f>
        <v>00473743</v>
      </c>
    </row>
    <row r="416" spans="1:2" x14ac:dyDescent="0.25">
      <c r="A416" s="3">
        <v>411</v>
      </c>
      <c r="B416" s="3" t="str">
        <f>"00474544"</f>
        <v>00474544</v>
      </c>
    </row>
    <row r="417" spans="1:2" x14ac:dyDescent="0.25">
      <c r="A417" s="3">
        <v>412</v>
      </c>
      <c r="B417" s="3" t="str">
        <f>"00475147"</f>
        <v>00475147</v>
      </c>
    </row>
    <row r="418" spans="1:2" x14ac:dyDescent="0.25">
      <c r="A418" s="3">
        <v>413</v>
      </c>
      <c r="B418" s="3" t="str">
        <f>"00475598"</f>
        <v>00475598</v>
      </c>
    </row>
    <row r="419" spans="1:2" x14ac:dyDescent="0.25">
      <c r="A419" s="3">
        <v>414</v>
      </c>
      <c r="B419" s="3" t="str">
        <f>"00475600"</f>
        <v>00475600</v>
      </c>
    </row>
    <row r="420" spans="1:2" x14ac:dyDescent="0.25">
      <c r="A420" s="3">
        <v>415</v>
      </c>
      <c r="B420" s="3" t="str">
        <f>"00476293"</f>
        <v>00476293</v>
      </c>
    </row>
    <row r="421" spans="1:2" x14ac:dyDescent="0.25">
      <c r="A421" s="3">
        <v>416</v>
      </c>
      <c r="B421" s="3" t="str">
        <f>"00479708"</f>
        <v>00479708</v>
      </c>
    </row>
    <row r="422" spans="1:2" x14ac:dyDescent="0.25">
      <c r="A422" s="3">
        <v>417</v>
      </c>
      <c r="B422" s="3" t="str">
        <f>"00480144"</f>
        <v>00480144</v>
      </c>
    </row>
    <row r="423" spans="1:2" x14ac:dyDescent="0.25">
      <c r="A423" s="3">
        <v>418</v>
      </c>
      <c r="B423" s="3" t="str">
        <f>"00481067"</f>
        <v>00481067</v>
      </c>
    </row>
    <row r="424" spans="1:2" x14ac:dyDescent="0.25">
      <c r="A424" s="3">
        <v>419</v>
      </c>
      <c r="B424" s="3" t="str">
        <f>"00481140"</f>
        <v>00481140</v>
      </c>
    </row>
    <row r="425" spans="1:2" x14ac:dyDescent="0.25">
      <c r="A425" s="3">
        <v>420</v>
      </c>
      <c r="B425" s="3" t="str">
        <f>"00481972"</f>
        <v>00481972</v>
      </c>
    </row>
    <row r="426" spans="1:2" x14ac:dyDescent="0.25">
      <c r="A426" s="3">
        <v>421</v>
      </c>
      <c r="B426" s="3" t="str">
        <f>"00482261"</f>
        <v>00482261</v>
      </c>
    </row>
    <row r="427" spans="1:2" x14ac:dyDescent="0.25">
      <c r="A427" s="3">
        <v>422</v>
      </c>
      <c r="B427" s="3" t="str">
        <f>"00482532"</f>
        <v>00482532</v>
      </c>
    </row>
    <row r="428" spans="1:2" x14ac:dyDescent="0.25">
      <c r="A428" s="3">
        <v>423</v>
      </c>
      <c r="B428" s="3" t="str">
        <f>"00484116"</f>
        <v>00484116</v>
      </c>
    </row>
    <row r="429" spans="1:2" x14ac:dyDescent="0.25">
      <c r="A429" s="3">
        <v>424</v>
      </c>
      <c r="B429" s="3" t="str">
        <f>"00484274"</f>
        <v>00484274</v>
      </c>
    </row>
    <row r="430" spans="1:2" x14ac:dyDescent="0.25">
      <c r="A430" s="3">
        <v>425</v>
      </c>
      <c r="B430" s="3" t="str">
        <f>"00484599"</f>
        <v>00484599</v>
      </c>
    </row>
    <row r="431" spans="1:2" x14ac:dyDescent="0.25">
      <c r="A431" s="3">
        <v>426</v>
      </c>
      <c r="B431" s="3" t="str">
        <f>"00485689"</f>
        <v>00485689</v>
      </c>
    </row>
    <row r="432" spans="1:2" x14ac:dyDescent="0.25">
      <c r="A432" s="3">
        <v>427</v>
      </c>
      <c r="B432" s="3" t="str">
        <f>"00486211"</f>
        <v>00486211</v>
      </c>
    </row>
    <row r="433" spans="1:2" x14ac:dyDescent="0.25">
      <c r="A433" s="3">
        <v>428</v>
      </c>
      <c r="B433" s="3" t="str">
        <f>"00486494"</f>
        <v>00486494</v>
      </c>
    </row>
    <row r="434" spans="1:2" x14ac:dyDescent="0.25">
      <c r="A434" s="3">
        <v>429</v>
      </c>
      <c r="B434" s="3" t="str">
        <f>"00486779"</f>
        <v>00486779</v>
      </c>
    </row>
    <row r="435" spans="1:2" x14ac:dyDescent="0.25">
      <c r="A435" s="3">
        <v>430</v>
      </c>
      <c r="B435" s="3" t="str">
        <f>"00487174"</f>
        <v>00487174</v>
      </c>
    </row>
    <row r="436" spans="1:2" x14ac:dyDescent="0.25">
      <c r="A436" s="3">
        <v>431</v>
      </c>
      <c r="B436" s="3" t="str">
        <f>"00487882"</f>
        <v>00487882</v>
      </c>
    </row>
    <row r="437" spans="1:2" x14ac:dyDescent="0.25">
      <c r="A437" s="3">
        <v>432</v>
      </c>
      <c r="B437" s="3" t="str">
        <f>"00488032"</f>
        <v>00488032</v>
      </c>
    </row>
    <row r="438" spans="1:2" x14ac:dyDescent="0.25">
      <c r="A438" s="3">
        <v>433</v>
      </c>
      <c r="B438" s="3" t="str">
        <f>"00488074"</f>
        <v>00488074</v>
      </c>
    </row>
    <row r="439" spans="1:2" x14ac:dyDescent="0.25">
      <c r="A439" s="3">
        <v>434</v>
      </c>
      <c r="B439" s="3" t="str">
        <f>"00488080"</f>
        <v>00488080</v>
      </c>
    </row>
    <row r="440" spans="1:2" x14ac:dyDescent="0.25">
      <c r="A440" s="3">
        <v>435</v>
      </c>
      <c r="B440" s="3" t="str">
        <f>"00488358"</f>
        <v>00488358</v>
      </c>
    </row>
    <row r="441" spans="1:2" x14ac:dyDescent="0.25">
      <c r="A441" s="3">
        <v>436</v>
      </c>
      <c r="B441" s="3" t="str">
        <f>"00488884"</f>
        <v>00488884</v>
      </c>
    </row>
    <row r="442" spans="1:2" x14ac:dyDescent="0.25">
      <c r="A442" s="3">
        <v>437</v>
      </c>
      <c r="B442" s="3" t="str">
        <f>"00489246"</f>
        <v>00489246</v>
      </c>
    </row>
    <row r="443" spans="1:2" x14ac:dyDescent="0.25">
      <c r="A443" s="3">
        <v>438</v>
      </c>
      <c r="B443" s="3" t="str">
        <f>"00490371"</f>
        <v>00490371</v>
      </c>
    </row>
    <row r="444" spans="1:2" x14ac:dyDescent="0.25">
      <c r="A444" s="3">
        <v>439</v>
      </c>
      <c r="B444" s="3" t="str">
        <f>"00491659"</f>
        <v>00491659</v>
      </c>
    </row>
    <row r="445" spans="1:2" x14ac:dyDescent="0.25">
      <c r="A445" s="3">
        <v>440</v>
      </c>
      <c r="B445" s="3" t="str">
        <f>"00491803"</f>
        <v>00491803</v>
      </c>
    </row>
    <row r="446" spans="1:2" x14ac:dyDescent="0.25">
      <c r="A446" s="3">
        <v>441</v>
      </c>
      <c r="B446" s="3" t="str">
        <f>"00493765"</f>
        <v>00493765</v>
      </c>
    </row>
    <row r="447" spans="1:2" x14ac:dyDescent="0.25">
      <c r="A447" s="3">
        <v>442</v>
      </c>
      <c r="B447" s="3" t="str">
        <f>"00494167"</f>
        <v>00494167</v>
      </c>
    </row>
    <row r="448" spans="1:2" x14ac:dyDescent="0.25">
      <c r="A448" s="3">
        <v>443</v>
      </c>
      <c r="B448" s="3" t="str">
        <f>"00494701"</f>
        <v>00494701</v>
      </c>
    </row>
    <row r="449" spans="1:2" x14ac:dyDescent="0.25">
      <c r="A449" s="3">
        <v>444</v>
      </c>
      <c r="B449" s="3" t="str">
        <f>"00496145"</f>
        <v>00496145</v>
      </c>
    </row>
    <row r="450" spans="1:2" x14ac:dyDescent="0.25">
      <c r="A450" s="3">
        <v>445</v>
      </c>
      <c r="B450" s="3" t="str">
        <f>"00496966"</f>
        <v>00496966</v>
      </c>
    </row>
    <row r="451" spans="1:2" x14ac:dyDescent="0.25">
      <c r="A451" s="3">
        <v>446</v>
      </c>
      <c r="B451" s="3" t="str">
        <f>"00500674"</f>
        <v>00500674</v>
      </c>
    </row>
    <row r="452" spans="1:2" x14ac:dyDescent="0.25">
      <c r="A452" s="3">
        <v>447</v>
      </c>
      <c r="B452" s="3" t="str">
        <f>"00500967"</f>
        <v>00500967</v>
      </c>
    </row>
    <row r="453" spans="1:2" x14ac:dyDescent="0.25">
      <c r="A453" s="3">
        <v>448</v>
      </c>
      <c r="B453" s="3" t="str">
        <f>"00501968"</f>
        <v>00501968</v>
      </c>
    </row>
    <row r="454" spans="1:2" x14ac:dyDescent="0.25">
      <c r="A454" s="3">
        <v>449</v>
      </c>
      <c r="B454" s="3" t="str">
        <f>"00504400"</f>
        <v>00504400</v>
      </c>
    </row>
    <row r="455" spans="1:2" x14ac:dyDescent="0.25">
      <c r="A455" s="3">
        <v>450</v>
      </c>
      <c r="B455" s="3" t="str">
        <f>"00504541"</f>
        <v>00504541</v>
      </c>
    </row>
    <row r="456" spans="1:2" x14ac:dyDescent="0.25">
      <c r="A456" s="3">
        <v>451</v>
      </c>
      <c r="B456" s="3" t="str">
        <f>"00505582"</f>
        <v>00505582</v>
      </c>
    </row>
    <row r="457" spans="1:2" x14ac:dyDescent="0.25">
      <c r="A457" s="3">
        <v>452</v>
      </c>
      <c r="B457" s="3" t="str">
        <f>"00510303"</f>
        <v>00510303</v>
      </c>
    </row>
    <row r="458" spans="1:2" x14ac:dyDescent="0.25">
      <c r="A458" s="3">
        <v>453</v>
      </c>
      <c r="B458" s="3" t="str">
        <f>"00511982"</f>
        <v>00511982</v>
      </c>
    </row>
    <row r="459" spans="1:2" x14ac:dyDescent="0.25">
      <c r="A459" s="3">
        <v>454</v>
      </c>
      <c r="B459" s="3" t="str">
        <f>"00516528"</f>
        <v>00516528</v>
      </c>
    </row>
    <row r="460" spans="1:2" x14ac:dyDescent="0.25">
      <c r="A460" s="3">
        <v>455</v>
      </c>
      <c r="B460" s="3" t="str">
        <f>"00517518"</f>
        <v>00517518</v>
      </c>
    </row>
    <row r="461" spans="1:2" x14ac:dyDescent="0.25">
      <c r="A461" s="3">
        <v>456</v>
      </c>
      <c r="B461" s="3" t="str">
        <f>"00521415"</f>
        <v>00521415</v>
      </c>
    </row>
    <row r="462" spans="1:2" x14ac:dyDescent="0.25">
      <c r="A462" s="3">
        <v>457</v>
      </c>
      <c r="B462" s="3" t="str">
        <f>"00524248"</f>
        <v>00524248</v>
      </c>
    </row>
    <row r="463" spans="1:2" x14ac:dyDescent="0.25">
      <c r="A463" s="3">
        <v>458</v>
      </c>
      <c r="B463" s="3" t="str">
        <f>"00525788"</f>
        <v>00525788</v>
      </c>
    </row>
    <row r="464" spans="1:2" x14ac:dyDescent="0.25">
      <c r="A464" s="3">
        <v>459</v>
      </c>
      <c r="B464" s="3" t="str">
        <f>"00526772"</f>
        <v>00526772</v>
      </c>
    </row>
    <row r="465" spans="1:2" x14ac:dyDescent="0.25">
      <c r="A465" s="3">
        <v>460</v>
      </c>
      <c r="B465" s="3" t="str">
        <f>"00531997"</f>
        <v>00531997</v>
      </c>
    </row>
    <row r="466" spans="1:2" x14ac:dyDescent="0.25">
      <c r="A466" s="3">
        <v>461</v>
      </c>
      <c r="B466" s="3" t="str">
        <f>"00534871"</f>
        <v>00534871</v>
      </c>
    </row>
    <row r="467" spans="1:2" x14ac:dyDescent="0.25">
      <c r="A467" s="3">
        <v>462</v>
      </c>
      <c r="B467" s="3" t="str">
        <f>"00538021"</f>
        <v>00538021</v>
      </c>
    </row>
    <row r="468" spans="1:2" x14ac:dyDescent="0.25">
      <c r="A468" s="3">
        <v>463</v>
      </c>
      <c r="B468" s="3" t="str">
        <f>"00539031"</f>
        <v>00539031</v>
      </c>
    </row>
    <row r="469" spans="1:2" x14ac:dyDescent="0.25">
      <c r="A469" s="3">
        <v>464</v>
      </c>
      <c r="B469" s="3" t="str">
        <f>"00540374"</f>
        <v>00540374</v>
      </c>
    </row>
    <row r="470" spans="1:2" x14ac:dyDescent="0.25">
      <c r="A470" s="3">
        <v>465</v>
      </c>
      <c r="B470" s="3" t="str">
        <f>"00541887"</f>
        <v>00541887</v>
      </c>
    </row>
    <row r="471" spans="1:2" x14ac:dyDescent="0.25">
      <c r="A471" s="3">
        <v>466</v>
      </c>
      <c r="B471" s="3" t="str">
        <f>"00543127"</f>
        <v>00543127</v>
      </c>
    </row>
    <row r="472" spans="1:2" x14ac:dyDescent="0.25">
      <c r="A472" s="3">
        <v>467</v>
      </c>
      <c r="B472" s="3" t="str">
        <f>"00543618"</f>
        <v>00543618</v>
      </c>
    </row>
    <row r="473" spans="1:2" x14ac:dyDescent="0.25">
      <c r="A473" s="3">
        <v>468</v>
      </c>
      <c r="B473" s="3" t="str">
        <f>"00544114"</f>
        <v>00544114</v>
      </c>
    </row>
    <row r="474" spans="1:2" x14ac:dyDescent="0.25">
      <c r="A474" s="3">
        <v>469</v>
      </c>
      <c r="B474" s="3" t="str">
        <f>"00544986"</f>
        <v>00544986</v>
      </c>
    </row>
    <row r="475" spans="1:2" x14ac:dyDescent="0.25">
      <c r="A475" s="3">
        <v>470</v>
      </c>
      <c r="B475" s="3" t="str">
        <f>"00545214"</f>
        <v>00545214</v>
      </c>
    </row>
    <row r="476" spans="1:2" x14ac:dyDescent="0.25">
      <c r="A476" s="3">
        <v>471</v>
      </c>
      <c r="B476" s="3" t="str">
        <f>"00545811"</f>
        <v>00545811</v>
      </c>
    </row>
    <row r="477" spans="1:2" x14ac:dyDescent="0.25">
      <c r="A477" s="3">
        <v>472</v>
      </c>
      <c r="B477" s="3" t="str">
        <f>"00546508"</f>
        <v>00546508</v>
      </c>
    </row>
    <row r="478" spans="1:2" x14ac:dyDescent="0.25">
      <c r="A478" s="3">
        <v>473</v>
      </c>
      <c r="B478" s="3" t="str">
        <f>"00546732"</f>
        <v>00546732</v>
      </c>
    </row>
    <row r="479" spans="1:2" x14ac:dyDescent="0.25">
      <c r="A479" s="3">
        <v>474</v>
      </c>
      <c r="B479" s="3" t="str">
        <f>"00547292"</f>
        <v>00547292</v>
      </c>
    </row>
    <row r="480" spans="1:2" x14ac:dyDescent="0.25">
      <c r="A480" s="3">
        <v>475</v>
      </c>
      <c r="B480" s="3" t="str">
        <f>"00547418"</f>
        <v>00547418</v>
      </c>
    </row>
    <row r="481" spans="1:2" x14ac:dyDescent="0.25">
      <c r="A481" s="3">
        <v>476</v>
      </c>
      <c r="B481" s="3" t="str">
        <f>"00547434"</f>
        <v>00547434</v>
      </c>
    </row>
    <row r="482" spans="1:2" x14ac:dyDescent="0.25">
      <c r="A482" s="3">
        <v>477</v>
      </c>
      <c r="B482" s="3" t="str">
        <f>"00547545"</f>
        <v>00547545</v>
      </c>
    </row>
    <row r="483" spans="1:2" x14ac:dyDescent="0.25">
      <c r="A483" s="3">
        <v>478</v>
      </c>
      <c r="B483" s="3" t="str">
        <f>"00547930"</f>
        <v>00547930</v>
      </c>
    </row>
    <row r="484" spans="1:2" x14ac:dyDescent="0.25">
      <c r="A484" s="3">
        <v>479</v>
      </c>
      <c r="B484" s="3" t="str">
        <f>"00548106"</f>
        <v>00548106</v>
      </c>
    </row>
    <row r="485" spans="1:2" x14ac:dyDescent="0.25">
      <c r="A485" s="3">
        <v>480</v>
      </c>
      <c r="B485" s="3" t="str">
        <f>"00548268"</f>
        <v>00548268</v>
      </c>
    </row>
    <row r="486" spans="1:2" x14ac:dyDescent="0.25">
      <c r="A486" s="3">
        <v>481</v>
      </c>
      <c r="B486" s="3" t="str">
        <f>"00548486"</f>
        <v>00548486</v>
      </c>
    </row>
    <row r="487" spans="1:2" x14ac:dyDescent="0.25">
      <c r="A487" s="3">
        <v>482</v>
      </c>
      <c r="B487" s="3" t="str">
        <f>"00548501"</f>
        <v>00548501</v>
      </c>
    </row>
    <row r="488" spans="1:2" x14ac:dyDescent="0.25">
      <c r="A488" s="3">
        <v>483</v>
      </c>
      <c r="B488" s="3" t="str">
        <f>"00548638"</f>
        <v>00548638</v>
      </c>
    </row>
    <row r="489" spans="1:2" x14ac:dyDescent="0.25">
      <c r="A489" s="3">
        <v>484</v>
      </c>
      <c r="B489" s="3" t="str">
        <f>"00548791"</f>
        <v>00548791</v>
      </c>
    </row>
    <row r="490" spans="1:2" x14ac:dyDescent="0.25">
      <c r="A490" s="3">
        <v>485</v>
      </c>
      <c r="B490" s="3" t="str">
        <f>"00548829"</f>
        <v>00548829</v>
      </c>
    </row>
    <row r="491" spans="1:2" x14ac:dyDescent="0.25">
      <c r="A491" s="3">
        <v>486</v>
      </c>
      <c r="B491" s="3" t="str">
        <f>"00549658"</f>
        <v>00549658</v>
      </c>
    </row>
    <row r="492" spans="1:2" x14ac:dyDescent="0.25">
      <c r="A492" s="3">
        <v>487</v>
      </c>
      <c r="B492" s="3" t="str">
        <f>"00549815"</f>
        <v>00549815</v>
      </c>
    </row>
    <row r="493" spans="1:2" x14ac:dyDescent="0.25">
      <c r="A493" s="3">
        <v>488</v>
      </c>
      <c r="B493" s="3" t="str">
        <f>"00549868"</f>
        <v>00549868</v>
      </c>
    </row>
    <row r="494" spans="1:2" x14ac:dyDescent="0.25">
      <c r="A494" s="3">
        <v>489</v>
      </c>
      <c r="B494" s="3" t="str">
        <f>"00550194"</f>
        <v>00550194</v>
      </c>
    </row>
    <row r="495" spans="1:2" x14ac:dyDescent="0.25">
      <c r="A495" s="3">
        <v>490</v>
      </c>
      <c r="B495" s="3" t="str">
        <f>"00550411"</f>
        <v>00550411</v>
      </c>
    </row>
    <row r="496" spans="1:2" x14ac:dyDescent="0.25">
      <c r="A496" s="3">
        <v>491</v>
      </c>
      <c r="B496" s="3" t="str">
        <f>"00550484"</f>
        <v>00550484</v>
      </c>
    </row>
    <row r="497" spans="1:2" x14ac:dyDescent="0.25">
      <c r="A497" s="3">
        <v>492</v>
      </c>
      <c r="B497" s="3" t="str">
        <f>"00550518"</f>
        <v>00550518</v>
      </c>
    </row>
    <row r="498" spans="1:2" x14ac:dyDescent="0.25">
      <c r="A498" s="3">
        <v>493</v>
      </c>
      <c r="B498" s="3" t="str">
        <f>"00550702"</f>
        <v>00550702</v>
      </c>
    </row>
    <row r="499" spans="1:2" x14ac:dyDescent="0.25">
      <c r="A499" s="3">
        <v>494</v>
      </c>
      <c r="B499" s="3" t="str">
        <f>"00550791"</f>
        <v>00550791</v>
      </c>
    </row>
    <row r="500" spans="1:2" x14ac:dyDescent="0.25">
      <c r="A500" s="3">
        <v>495</v>
      </c>
      <c r="B500" s="3" t="str">
        <f>"00551061"</f>
        <v>00551061</v>
      </c>
    </row>
    <row r="501" spans="1:2" x14ac:dyDescent="0.25">
      <c r="A501" s="3">
        <v>496</v>
      </c>
      <c r="B501" s="3" t="str">
        <f>"00551892"</f>
        <v>00551892</v>
      </c>
    </row>
    <row r="502" spans="1:2" x14ac:dyDescent="0.25">
      <c r="A502" s="3">
        <v>497</v>
      </c>
      <c r="B502" s="3" t="str">
        <f>"00552081"</f>
        <v>00552081</v>
      </c>
    </row>
    <row r="503" spans="1:2" x14ac:dyDescent="0.25">
      <c r="A503" s="3">
        <v>498</v>
      </c>
      <c r="B503" s="3" t="str">
        <f>"00552153"</f>
        <v>00552153</v>
      </c>
    </row>
    <row r="504" spans="1:2" x14ac:dyDescent="0.25">
      <c r="A504" s="3">
        <v>499</v>
      </c>
      <c r="B504" s="3" t="str">
        <f>"00552339"</f>
        <v>00552339</v>
      </c>
    </row>
    <row r="505" spans="1:2" x14ac:dyDescent="0.25">
      <c r="A505" s="3">
        <v>500</v>
      </c>
      <c r="B505" s="3" t="str">
        <f>"00554763"</f>
        <v>00554763</v>
      </c>
    </row>
    <row r="506" spans="1:2" x14ac:dyDescent="0.25">
      <c r="A506" s="3">
        <v>501</v>
      </c>
      <c r="B506" s="3" t="str">
        <f>"00555264"</f>
        <v>00555264</v>
      </c>
    </row>
    <row r="507" spans="1:2" x14ac:dyDescent="0.25">
      <c r="A507" s="3">
        <v>502</v>
      </c>
      <c r="B507" s="3" t="str">
        <f>"00558516"</f>
        <v>00558516</v>
      </c>
    </row>
    <row r="508" spans="1:2" x14ac:dyDescent="0.25">
      <c r="A508" s="3">
        <v>503</v>
      </c>
      <c r="B508" s="3" t="str">
        <f>"00560803"</f>
        <v>00560803</v>
      </c>
    </row>
    <row r="509" spans="1:2" x14ac:dyDescent="0.25">
      <c r="A509" s="3">
        <v>504</v>
      </c>
      <c r="B509" s="3" t="str">
        <f>"00562089"</f>
        <v>00562089</v>
      </c>
    </row>
    <row r="510" spans="1:2" x14ac:dyDescent="0.25">
      <c r="A510" s="3">
        <v>505</v>
      </c>
      <c r="B510" s="3" t="str">
        <f>"00565270"</f>
        <v>00565270</v>
      </c>
    </row>
    <row r="511" spans="1:2" x14ac:dyDescent="0.25">
      <c r="A511" s="3">
        <v>506</v>
      </c>
      <c r="B511" s="3" t="str">
        <f>"00565748"</f>
        <v>00565748</v>
      </c>
    </row>
    <row r="512" spans="1:2" x14ac:dyDescent="0.25">
      <c r="A512" s="3">
        <v>507</v>
      </c>
      <c r="B512" s="3" t="str">
        <f>"00566425"</f>
        <v>00566425</v>
      </c>
    </row>
    <row r="513" spans="1:2" x14ac:dyDescent="0.25">
      <c r="A513" s="3">
        <v>508</v>
      </c>
      <c r="B513" s="3" t="str">
        <f>"00566511"</f>
        <v>00566511</v>
      </c>
    </row>
    <row r="514" spans="1:2" x14ac:dyDescent="0.25">
      <c r="A514" s="3">
        <v>509</v>
      </c>
      <c r="B514" s="3" t="str">
        <f>"00567927"</f>
        <v>00567927</v>
      </c>
    </row>
    <row r="515" spans="1:2" x14ac:dyDescent="0.25">
      <c r="A515" s="3">
        <v>510</v>
      </c>
      <c r="B515" s="3" t="str">
        <f>"00568964"</f>
        <v>00568964</v>
      </c>
    </row>
    <row r="516" spans="1:2" x14ac:dyDescent="0.25">
      <c r="A516" s="3">
        <v>511</v>
      </c>
      <c r="B516" s="3" t="str">
        <f>"00569766"</f>
        <v>00569766</v>
      </c>
    </row>
    <row r="517" spans="1:2" x14ac:dyDescent="0.25">
      <c r="A517" s="3">
        <v>512</v>
      </c>
      <c r="B517" s="3" t="str">
        <f>"00573296"</f>
        <v>00573296</v>
      </c>
    </row>
    <row r="518" spans="1:2" x14ac:dyDescent="0.25">
      <c r="A518" s="3">
        <v>513</v>
      </c>
      <c r="B518" s="3" t="str">
        <f>"00573321"</f>
        <v>00573321</v>
      </c>
    </row>
    <row r="519" spans="1:2" x14ac:dyDescent="0.25">
      <c r="A519" s="3">
        <v>514</v>
      </c>
      <c r="B519" s="3" t="str">
        <f>"00576710"</f>
        <v>00576710</v>
      </c>
    </row>
    <row r="520" spans="1:2" x14ac:dyDescent="0.25">
      <c r="A520" s="3">
        <v>515</v>
      </c>
      <c r="B520" s="3" t="str">
        <f>"00576722"</f>
        <v>00576722</v>
      </c>
    </row>
    <row r="521" spans="1:2" x14ac:dyDescent="0.25">
      <c r="A521" s="3">
        <v>516</v>
      </c>
      <c r="B521" s="3" t="str">
        <f>"00577302"</f>
        <v>00577302</v>
      </c>
    </row>
    <row r="522" spans="1:2" x14ac:dyDescent="0.25">
      <c r="A522" s="3">
        <v>517</v>
      </c>
      <c r="B522" s="3" t="str">
        <f>"00577989"</f>
        <v>00577989</v>
      </c>
    </row>
    <row r="523" spans="1:2" x14ac:dyDescent="0.25">
      <c r="A523" s="3">
        <v>518</v>
      </c>
      <c r="B523" s="3" t="str">
        <f>"00579864"</f>
        <v>00579864</v>
      </c>
    </row>
    <row r="524" spans="1:2" x14ac:dyDescent="0.25">
      <c r="A524" s="3">
        <v>519</v>
      </c>
      <c r="B524" s="3" t="str">
        <f>"00580658"</f>
        <v>00580658</v>
      </c>
    </row>
    <row r="525" spans="1:2" x14ac:dyDescent="0.25">
      <c r="A525" s="3">
        <v>520</v>
      </c>
      <c r="B525" s="3" t="str">
        <f>"00581379"</f>
        <v>00581379</v>
      </c>
    </row>
    <row r="526" spans="1:2" x14ac:dyDescent="0.25">
      <c r="A526" s="3">
        <v>521</v>
      </c>
      <c r="B526" s="3" t="str">
        <f>"00582435"</f>
        <v>00582435</v>
      </c>
    </row>
    <row r="527" spans="1:2" x14ac:dyDescent="0.25">
      <c r="A527" s="3">
        <v>522</v>
      </c>
      <c r="B527" s="3" t="str">
        <f>"00595279"</f>
        <v>00595279</v>
      </c>
    </row>
    <row r="528" spans="1:2" x14ac:dyDescent="0.25">
      <c r="A528" s="3">
        <v>523</v>
      </c>
      <c r="B528" s="3" t="str">
        <f>"00596132"</f>
        <v>00596132</v>
      </c>
    </row>
    <row r="529" spans="1:2" x14ac:dyDescent="0.25">
      <c r="A529" s="3">
        <v>524</v>
      </c>
      <c r="B529" s="3" t="str">
        <f>"00597288"</f>
        <v>00597288</v>
      </c>
    </row>
    <row r="530" spans="1:2" x14ac:dyDescent="0.25">
      <c r="A530" s="3">
        <v>525</v>
      </c>
      <c r="B530" s="3" t="str">
        <f>"00598613"</f>
        <v>00598613</v>
      </c>
    </row>
    <row r="531" spans="1:2" x14ac:dyDescent="0.25">
      <c r="A531" s="3">
        <v>526</v>
      </c>
      <c r="B531" s="3" t="str">
        <f>"00600872"</f>
        <v>00600872</v>
      </c>
    </row>
    <row r="532" spans="1:2" x14ac:dyDescent="0.25">
      <c r="A532" s="3">
        <v>527</v>
      </c>
      <c r="B532" s="3" t="str">
        <f>"00603782"</f>
        <v>00603782</v>
      </c>
    </row>
    <row r="533" spans="1:2" x14ac:dyDescent="0.25">
      <c r="A533" s="3">
        <v>528</v>
      </c>
      <c r="B533" s="3" t="str">
        <f>"00605173"</f>
        <v>00605173</v>
      </c>
    </row>
    <row r="534" spans="1:2" x14ac:dyDescent="0.25">
      <c r="A534" s="3">
        <v>529</v>
      </c>
      <c r="B534" s="3" t="str">
        <f>"00607179"</f>
        <v>00607179</v>
      </c>
    </row>
    <row r="535" spans="1:2" x14ac:dyDescent="0.25">
      <c r="A535" s="3">
        <v>530</v>
      </c>
      <c r="B535" s="3" t="str">
        <f>"00610083"</f>
        <v>00610083</v>
      </c>
    </row>
    <row r="536" spans="1:2" x14ac:dyDescent="0.25">
      <c r="A536" s="3">
        <v>531</v>
      </c>
      <c r="B536" s="3" t="str">
        <f>"00610447"</f>
        <v>00610447</v>
      </c>
    </row>
    <row r="537" spans="1:2" x14ac:dyDescent="0.25">
      <c r="A537" s="3">
        <v>532</v>
      </c>
      <c r="B537" s="3" t="str">
        <f>"00610612"</f>
        <v>00610612</v>
      </c>
    </row>
    <row r="538" spans="1:2" x14ac:dyDescent="0.25">
      <c r="A538" s="3">
        <v>533</v>
      </c>
      <c r="B538" s="3" t="str">
        <f>"00611547"</f>
        <v>00611547</v>
      </c>
    </row>
    <row r="539" spans="1:2" x14ac:dyDescent="0.25">
      <c r="A539" s="3">
        <v>534</v>
      </c>
      <c r="B539" s="3" t="str">
        <f>"00612288"</f>
        <v>00612288</v>
      </c>
    </row>
    <row r="540" spans="1:2" x14ac:dyDescent="0.25">
      <c r="A540" s="3">
        <v>535</v>
      </c>
      <c r="B540" s="3" t="str">
        <f>"00612794"</f>
        <v>00612794</v>
      </c>
    </row>
    <row r="541" spans="1:2" x14ac:dyDescent="0.25">
      <c r="A541" s="3">
        <v>536</v>
      </c>
      <c r="B541" s="3" t="str">
        <f>"00614368"</f>
        <v>00614368</v>
      </c>
    </row>
    <row r="542" spans="1:2" x14ac:dyDescent="0.25">
      <c r="A542" s="3">
        <v>537</v>
      </c>
      <c r="B542" s="3" t="str">
        <f>"00616024"</f>
        <v>00616024</v>
      </c>
    </row>
    <row r="543" spans="1:2" x14ac:dyDescent="0.25">
      <c r="A543" s="3">
        <v>538</v>
      </c>
      <c r="B543" s="3" t="str">
        <f>"00616811"</f>
        <v>00616811</v>
      </c>
    </row>
    <row r="544" spans="1:2" x14ac:dyDescent="0.25">
      <c r="A544" s="3">
        <v>539</v>
      </c>
      <c r="B544" s="3" t="str">
        <f>"00618478"</f>
        <v>00618478</v>
      </c>
    </row>
    <row r="545" spans="1:2" x14ac:dyDescent="0.25">
      <c r="A545" s="3">
        <v>540</v>
      </c>
      <c r="B545" s="3" t="str">
        <f>"00619013"</f>
        <v>00619013</v>
      </c>
    </row>
    <row r="546" spans="1:2" x14ac:dyDescent="0.25">
      <c r="A546" s="3">
        <v>541</v>
      </c>
      <c r="B546" s="3" t="str">
        <f>"00622233"</f>
        <v>00622233</v>
      </c>
    </row>
    <row r="547" spans="1:2" x14ac:dyDescent="0.25">
      <c r="A547" s="3">
        <v>542</v>
      </c>
      <c r="B547" s="3" t="str">
        <f>"00629601"</f>
        <v>00629601</v>
      </c>
    </row>
    <row r="548" spans="1:2" x14ac:dyDescent="0.25">
      <c r="A548" s="3">
        <v>543</v>
      </c>
      <c r="B548" s="3" t="str">
        <f>"00630105"</f>
        <v>00630105</v>
      </c>
    </row>
    <row r="549" spans="1:2" x14ac:dyDescent="0.25">
      <c r="A549" s="3">
        <v>544</v>
      </c>
      <c r="B549" s="3" t="str">
        <f>"00631371"</f>
        <v>00631371</v>
      </c>
    </row>
    <row r="550" spans="1:2" x14ac:dyDescent="0.25">
      <c r="A550" s="3">
        <v>545</v>
      </c>
      <c r="B550" s="3" t="str">
        <f>"00632641"</f>
        <v>00632641</v>
      </c>
    </row>
    <row r="551" spans="1:2" x14ac:dyDescent="0.25">
      <c r="A551" s="3">
        <v>546</v>
      </c>
      <c r="B551" s="3" t="str">
        <f>"00635819"</f>
        <v>00635819</v>
      </c>
    </row>
    <row r="552" spans="1:2" x14ac:dyDescent="0.25">
      <c r="A552" s="3">
        <v>547</v>
      </c>
      <c r="B552" s="3" t="str">
        <f>"00642344"</f>
        <v>00642344</v>
      </c>
    </row>
    <row r="553" spans="1:2" x14ac:dyDescent="0.25">
      <c r="A553" s="3">
        <v>548</v>
      </c>
      <c r="B553" s="3" t="str">
        <f>"00652636"</f>
        <v>00652636</v>
      </c>
    </row>
    <row r="554" spans="1:2" x14ac:dyDescent="0.25">
      <c r="A554" s="3">
        <v>549</v>
      </c>
      <c r="B554" s="3" t="str">
        <f>"00652738"</f>
        <v>00652738</v>
      </c>
    </row>
    <row r="555" spans="1:2" x14ac:dyDescent="0.25">
      <c r="A555" s="3">
        <v>550</v>
      </c>
      <c r="B555" s="3" t="str">
        <f>"00654542"</f>
        <v>00654542</v>
      </c>
    </row>
    <row r="556" spans="1:2" x14ac:dyDescent="0.25">
      <c r="A556" s="3">
        <v>551</v>
      </c>
      <c r="B556" s="3" t="str">
        <f>"00654557"</f>
        <v>00654557</v>
      </c>
    </row>
    <row r="557" spans="1:2" x14ac:dyDescent="0.25">
      <c r="A557" s="3">
        <v>552</v>
      </c>
      <c r="B557" s="3" t="str">
        <f>"00656134"</f>
        <v>00656134</v>
      </c>
    </row>
    <row r="558" spans="1:2" x14ac:dyDescent="0.25">
      <c r="A558" s="3">
        <v>553</v>
      </c>
      <c r="B558" s="3" t="str">
        <f>"00656178"</f>
        <v>00656178</v>
      </c>
    </row>
    <row r="559" spans="1:2" x14ac:dyDescent="0.25">
      <c r="A559" s="3">
        <v>554</v>
      </c>
      <c r="B559" s="3" t="str">
        <f>"00656417"</f>
        <v>00656417</v>
      </c>
    </row>
    <row r="560" spans="1:2" x14ac:dyDescent="0.25">
      <c r="A560" s="3">
        <v>555</v>
      </c>
      <c r="B560" s="3" t="str">
        <f>"00656898"</f>
        <v>00656898</v>
      </c>
    </row>
    <row r="561" spans="1:2" x14ac:dyDescent="0.25">
      <c r="A561" s="3">
        <v>556</v>
      </c>
      <c r="B561" s="3" t="str">
        <f>"00657581"</f>
        <v>00657581</v>
      </c>
    </row>
    <row r="562" spans="1:2" x14ac:dyDescent="0.25">
      <c r="A562" s="3">
        <v>557</v>
      </c>
      <c r="B562" s="3" t="str">
        <f>"00658202"</f>
        <v>00658202</v>
      </c>
    </row>
    <row r="563" spans="1:2" x14ac:dyDescent="0.25">
      <c r="A563" s="3">
        <v>558</v>
      </c>
      <c r="B563" s="3" t="str">
        <f>"00658365"</f>
        <v>00658365</v>
      </c>
    </row>
    <row r="564" spans="1:2" x14ac:dyDescent="0.25">
      <c r="A564" s="3">
        <v>559</v>
      </c>
      <c r="B564" s="3" t="str">
        <f>"00658549"</f>
        <v>00658549</v>
      </c>
    </row>
    <row r="565" spans="1:2" x14ac:dyDescent="0.25">
      <c r="A565" s="3">
        <v>560</v>
      </c>
      <c r="B565" s="3" t="str">
        <f>"00660393"</f>
        <v>00660393</v>
      </c>
    </row>
    <row r="566" spans="1:2" x14ac:dyDescent="0.25">
      <c r="A566" s="3">
        <v>561</v>
      </c>
      <c r="B566" s="3" t="str">
        <f>"00660959"</f>
        <v>00660959</v>
      </c>
    </row>
    <row r="567" spans="1:2" x14ac:dyDescent="0.25">
      <c r="A567" s="3">
        <v>562</v>
      </c>
      <c r="B567" s="3" t="str">
        <f>"00662199"</f>
        <v>00662199</v>
      </c>
    </row>
    <row r="568" spans="1:2" x14ac:dyDescent="0.25">
      <c r="A568" s="3">
        <v>563</v>
      </c>
      <c r="B568" s="3" t="str">
        <f>"00662427"</f>
        <v>00662427</v>
      </c>
    </row>
    <row r="569" spans="1:2" x14ac:dyDescent="0.25">
      <c r="A569" s="3">
        <v>564</v>
      </c>
      <c r="B569" s="3" t="str">
        <f>"00662990"</f>
        <v>00662990</v>
      </c>
    </row>
    <row r="570" spans="1:2" x14ac:dyDescent="0.25">
      <c r="A570" s="3">
        <v>565</v>
      </c>
      <c r="B570" s="3" t="str">
        <f>"00663819"</f>
        <v>00663819</v>
      </c>
    </row>
    <row r="571" spans="1:2" x14ac:dyDescent="0.25">
      <c r="A571" s="3">
        <v>566</v>
      </c>
      <c r="B571" s="3" t="str">
        <f>"00664505"</f>
        <v>00664505</v>
      </c>
    </row>
    <row r="572" spans="1:2" x14ac:dyDescent="0.25">
      <c r="A572" s="3">
        <v>567</v>
      </c>
      <c r="B572" s="3" t="str">
        <f>"00665089"</f>
        <v>00665089</v>
      </c>
    </row>
    <row r="573" spans="1:2" x14ac:dyDescent="0.25">
      <c r="A573" s="3">
        <v>568</v>
      </c>
      <c r="B573" s="3" t="str">
        <f>"00666798"</f>
        <v>00666798</v>
      </c>
    </row>
    <row r="574" spans="1:2" x14ac:dyDescent="0.25">
      <c r="A574" s="3">
        <v>569</v>
      </c>
      <c r="B574" s="3" t="str">
        <f>"00666822"</f>
        <v>00666822</v>
      </c>
    </row>
    <row r="575" spans="1:2" x14ac:dyDescent="0.25">
      <c r="A575" s="3">
        <v>570</v>
      </c>
      <c r="B575" s="3" t="str">
        <f>"00667005"</f>
        <v>00667005</v>
      </c>
    </row>
    <row r="576" spans="1:2" x14ac:dyDescent="0.25">
      <c r="A576" s="3">
        <v>571</v>
      </c>
      <c r="B576" s="3" t="str">
        <f>"00667238"</f>
        <v>00667238</v>
      </c>
    </row>
    <row r="577" spans="1:2" x14ac:dyDescent="0.25">
      <c r="A577" s="3">
        <v>572</v>
      </c>
      <c r="B577" s="3" t="str">
        <f>"00667858"</f>
        <v>00667858</v>
      </c>
    </row>
    <row r="578" spans="1:2" x14ac:dyDescent="0.25">
      <c r="A578" s="3">
        <v>573</v>
      </c>
      <c r="B578" s="3" t="str">
        <f>"00668250"</f>
        <v>00668250</v>
      </c>
    </row>
    <row r="579" spans="1:2" x14ac:dyDescent="0.25">
      <c r="A579" s="3">
        <v>574</v>
      </c>
      <c r="B579" s="3" t="str">
        <f>"00668836"</f>
        <v>00668836</v>
      </c>
    </row>
    <row r="580" spans="1:2" x14ac:dyDescent="0.25">
      <c r="A580" s="3">
        <v>575</v>
      </c>
      <c r="B580" s="3" t="str">
        <f>"00669145"</f>
        <v>00669145</v>
      </c>
    </row>
    <row r="581" spans="1:2" x14ac:dyDescent="0.25">
      <c r="A581" s="3">
        <v>576</v>
      </c>
      <c r="B581" s="3" t="str">
        <f>"00669457"</f>
        <v>00669457</v>
      </c>
    </row>
    <row r="582" spans="1:2" x14ac:dyDescent="0.25">
      <c r="A582" s="3">
        <v>577</v>
      </c>
      <c r="B582" s="3" t="str">
        <f>"00669863"</f>
        <v>00669863</v>
      </c>
    </row>
    <row r="583" spans="1:2" x14ac:dyDescent="0.25">
      <c r="A583" s="3">
        <v>578</v>
      </c>
      <c r="B583" s="3" t="str">
        <f>"00670188"</f>
        <v>00670188</v>
      </c>
    </row>
    <row r="584" spans="1:2" x14ac:dyDescent="0.25">
      <c r="A584" s="3">
        <v>579</v>
      </c>
      <c r="B584" s="3" t="str">
        <f>"00670215"</f>
        <v>00670215</v>
      </c>
    </row>
    <row r="585" spans="1:2" x14ac:dyDescent="0.25">
      <c r="A585" s="3">
        <v>580</v>
      </c>
      <c r="B585" s="3" t="str">
        <f>"00670634"</f>
        <v>00670634</v>
      </c>
    </row>
    <row r="586" spans="1:2" x14ac:dyDescent="0.25">
      <c r="A586" s="3">
        <v>581</v>
      </c>
      <c r="B586" s="3" t="str">
        <f>"00671318"</f>
        <v>00671318</v>
      </c>
    </row>
    <row r="587" spans="1:2" x14ac:dyDescent="0.25">
      <c r="A587" s="3">
        <v>582</v>
      </c>
      <c r="B587" s="3" t="str">
        <f>"00671674"</f>
        <v>00671674</v>
      </c>
    </row>
    <row r="588" spans="1:2" x14ac:dyDescent="0.25">
      <c r="A588" s="3">
        <v>583</v>
      </c>
      <c r="B588" s="3" t="str">
        <f>"00672296"</f>
        <v>00672296</v>
      </c>
    </row>
    <row r="589" spans="1:2" x14ac:dyDescent="0.25">
      <c r="A589" s="3">
        <v>584</v>
      </c>
      <c r="B589" s="3" t="str">
        <f>"00673988"</f>
        <v>00673988</v>
      </c>
    </row>
    <row r="590" spans="1:2" x14ac:dyDescent="0.25">
      <c r="A590" s="3">
        <v>585</v>
      </c>
      <c r="B590" s="3" t="str">
        <f>"00674031"</f>
        <v>00674031</v>
      </c>
    </row>
    <row r="591" spans="1:2" x14ac:dyDescent="0.25">
      <c r="A591" s="3">
        <v>586</v>
      </c>
      <c r="B591" s="3" t="str">
        <f>"00674948"</f>
        <v>00674948</v>
      </c>
    </row>
    <row r="592" spans="1:2" x14ac:dyDescent="0.25">
      <c r="A592" s="3">
        <v>587</v>
      </c>
      <c r="B592" s="3" t="str">
        <f>"00676099"</f>
        <v>00676099</v>
      </c>
    </row>
    <row r="593" spans="1:2" x14ac:dyDescent="0.25">
      <c r="A593" s="3">
        <v>588</v>
      </c>
      <c r="B593" s="3" t="str">
        <f>"00676710"</f>
        <v>00676710</v>
      </c>
    </row>
    <row r="594" spans="1:2" x14ac:dyDescent="0.25">
      <c r="A594" s="3">
        <v>589</v>
      </c>
      <c r="B594" s="3" t="str">
        <f>"00678894"</f>
        <v>00678894</v>
      </c>
    </row>
    <row r="595" spans="1:2" x14ac:dyDescent="0.25">
      <c r="A595" s="3">
        <v>590</v>
      </c>
      <c r="B595" s="3" t="str">
        <f>"00678915"</f>
        <v>00678915</v>
      </c>
    </row>
    <row r="596" spans="1:2" x14ac:dyDescent="0.25">
      <c r="A596" s="3">
        <v>591</v>
      </c>
      <c r="B596" s="3" t="str">
        <f>"00679913"</f>
        <v>00679913</v>
      </c>
    </row>
    <row r="597" spans="1:2" x14ac:dyDescent="0.25">
      <c r="A597" s="3">
        <v>592</v>
      </c>
      <c r="B597" s="3" t="str">
        <f>"00684660"</f>
        <v>00684660</v>
      </c>
    </row>
    <row r="598" spans="1:2" x14ac:dyDescent="0.25">
      <c r="A598" s="3">
        <v>593</v>
      </c>
      <c r="B598" s="3" t="str">
        <f>"00685691"</f>
        <v>00685691</v>
      </c>
    </row>
    <row r="599" spans="1:2" x14ac:dyDescent="0.25">
      <c r="A599" s="3">
        <v>594</v>
      </c>
      <c r="B599" s="3" t="str">
        <f>"00687442"</f>
        <v>00687442</v>
      </c>
    </row>
    <row r="600" spans="1:2" x14ac:dyDescent="0.25">
      <c r="A600" s="3">
        <v>595</v>
      </c>
      <c r="B600" s="3" t="str">
        <f>"00688977"</f>
        <v>00688977</v>
      </c>
    </row>
    <row r="601" spans="1:2" x14ac:dyDescent="0.25">
      <c r="A601" s="3">
        <v>596</v>
      </c>
      <c r="B601" s="3" t="str">
        <f>"00689509"</f>
        <v>00689509</v>
      </c>
    </row>
    <row r="602" spans="1:2" x14ac:dyDescent="0.25">
      <c r="A602" s="3">
        <v>597</v>
      </c>
      <c r="B602" s="3" t="str">
        <f>"00689910"</f>
        <v>00689910</v>
      </c>
    </row>
    <row r="603" spans="1:2" x14ac:dyDescent="0.25">
      <c r="A603" s="3">
        <v>598</v>
      </c>
      <c r="B603" s="3" t="str">
        <f>"00690503"</f>
        <v>00690503</v>
      </c>
    </row>
    <row r="604" spans="1:2" x14ac:dyDescent="0.25">
      <c r="A604" s="3">
        <v>599</v>
      </c>
      <c r="B604" s="3" t="str">
        <f>"00691308"</f>
        <v>00691308</v>
      </c>
    </row>
    <row r="605" spans="1:2" x14ac:dyDescent="0.25">
      <c r="A605" s="3">
        <v>600</v>
      </c>
      <c r="B605" s="3" t="str">
        <f>"00693161"</f>
        <v>00693161</v>
      </c>
    </row>
    <row r="606" spans="1:2" x14ac:dyDescent="0.25">
      <c r="A606" s="3">
        <v>601</v>
      </c>
      <c r="B606" s="3" t="str">
        <f>"00693789"</f>
        <v>00693789</v>
      </c>
    </row>
    <row r="607" spans="1:2" x14ac:dyDescent="0.25">
      <c r="A607" s="3">
        <v>602</v>
      </c>
      <c r="B607" s="3" t="str">
        <f>"00694605"</f>
        <v>00694605</v>
      </c>
    </row>
    <row r="608" spans="1:2" x14ac:dyDescent="0.25">
      <c r="A608" s="3">
        <v>603</v>
      </c>
      <c r="B608" s="3" t="str">
        <f>"00694906"</f>
        <v>00694906</v>
      </c>
    </row>
    <row r="609" spans="1:2" x14ac:dyDescent="0.25">
      <c r="A609" s="3">
        <v>604</v>
      </c>
      <c r="B609" s="3" t="str">
        <f>"00697102"</f>
        <v>00697102</v>
      </c>
    </row>
    <row r="610" spans="1:2" x14ac:dyDescent="0.25">
      <c r="A610" s="3">
        <v>605</v>
      </c>
      <c r="B610" s="3" t="str">
        <f>"00700391"</f>
        <v>00700391</v>
      </c>
    </row>
    <row r="611" spans="1:2" x14ac:dyDescent="0.25">
      <c r="A611" s="3">
        <v>606</v>
      </c>
      <c r="B611" s="3" t="str">
        <f>"00700901"</f>
        <v>00700901</v>
      </c>
    </row>
    <row r="612" spans="1:2" x14ac:dyDescent="0.25">
      <c r="A612" s="3">
        <v>607</v>
      </c>
      <c r="B612" s="3" t="str">
        <f>"00701247"</f>
        <v>00701247</v>
      </c>
    </row>
    <row r="613" spans="1:2" x14ac:dyDescent="0.25">
      <c r="A613" s="3">
        <v>608</v>
      </c>
      <c r="B613" s="3" t="str">
        <f>"00701497"</f>
        <v>00701497</v>
      </c>
    </row>
    <row r="614" spans="1:2" x14ac:dyDescent="0.25">
      <c r="A614" s="3">
        <v>609</v>
      </c>
      <c r="B614" s="3" t="str">
        <f>"00702997"</f>
        <v>00702997</v>
      </c>
    </row>
    <row r="615" spans="1:2" x14ac:dyDescent="0.25">
      <c r="A615" s="3">
        <v>610</v>
      </c>
      <c r="B615" s="3" t="str">
        <f>"00703548"</f>
        <v>00703548</v>
      </c>
    </row>
    <row r="616" spans="1:2" x14ac:dyDescent="0.25">
      <c r="A616" s="3">
        <v>611</v>
      </c>
      <c r="B616" s="3" t="str">
        <f>"00705350"</f>
        <v>00705350</v>
      </c>
    </row>
    <row r="617" spans="1:2" x14ac:dyDescent="0.25">
      <c r="A617" s="3">
        <v>612</v>
      </c>
      <c r="B617" s="3" t="str">
        <f>"00708873"</f>
        <v>00708873</v>
      </c>
    </row>
    <row r="618" spans="1:2" x14ac:dyDescent="0.25">
      <c r="A618" s="3">
        <v>613</v>
      </c>
      <c r="B618" s="3" t="str">
        <f>"00709483"</f>
        <v>00709483</v>
      </c>
    </row>
    <row r="619" spans="1:2" x14ac:dyDescent="0.25">
      <c r="A619" s="3">
        <v>614</v>
      </c>
      <c r="B619" s="3" t="str">
        <f>"00709723"</f>
        <v>00709723</v>
      </c>
    </row>
    <row r="620" spans="1:2" x14ac:dyDescent="0.25">
      <c r="A620" s="3">
        <v>615</v>
      </c>
      <c r="B620" s="3" t="str">
        <f>"00711446"</f>
        <v>00711446</v>
      </c>
    </row>
    <row r="621" spans="1:2" x14ac:dyDescent="0.25">
      <c r="A621" s="3">
        <v>616</v>
      </c>
      <c r="B621" s="3" t="str">
        <f>"00712069"</f>
        <v>00712069</v>
      </c>
    </row>
    <row r="622" spans="1:2" x14ac:dyDescent="0.25">
      <c r="A622" s="3">
        <v>617</v>
      </c>
      <c r="B622" s="3" t="str">
        <f>"00712464"</f>
        <v>00712464</v>
      </c>
    </row>
    <row r="623" spans="1:2" x14ac:dyDescent="0.25">
      <c r="A623" s="3">
        <v>618</v>
      </c>
      <c r="B623" s="3" t="str">
        <f>"00712766"</f>
        <v>00712766</v>
      </c>
    </row>
    <row r="624" spans="1:2" x14ac:dyDescent="0.25">
      <c r="A624" s="3">
        <v>619</v>
      </c>
      <c r="B624" s="3" t="str">
        <f>"00712839"</f>
        <v>00712839</v>
      </c>
    </row>
    <row r="625" spans="1:2" x14ac:dyDescent="0.25">
      <c r="A625" s="3">
        <v>620</v>
      </c>
      <c r="B625" s="3" t="str">
        <f>"00712861"</f>
        <v>00712861</v>
      </c>
    </row>
    <row r="626" spans="1:2" x14ac:dyDescent="0.25">
      <c r="A626" s="3">
        <v>621</v>
      </c>
      <c r="B626" s="3" t="str">
        <f>"00713829"</f>
        <v>00713829</v>
      </c>
    </row>
    <row r="627" spans="1:2" x14ac:dyDescent="0.25">
      <c r="A627" s="3">
        <v>622</v>
      </c>
      <c r="B627" s="3" t="str">
        <f>"00714939"</f>
        <v>00714939</v>
      </c>
    </row>
    <row r="628" spans="1:2" x14ac:dyDescent="0.25">
      <c r="A628" s="3">
        <v>623</v>
      </c>
      <c r="B628" s="3" t="str">
        <f>"00715018"</f>
        <v>00715018</v>
      </c>
    </row>
    <row r="629" spans="1:2" x14ac:dyDescent="0.25">
      <c r="A629" s="3">
        <v>624</v>
      </c>
      <c r="B629" s="3" t="str">
        <f>"00715079"</f>
        <v>00715079</v>
      </c>
    </row>
    <row r="630" spans="1:2" x14ac:dyDescent="0.25">
      <c r="A630" s="3">
        <v>625</v>
      </c>
      <c r="B630" s="3" t="str">
        <f>"00716111"</f>
        <v>00716111</v>
      </c>
    </row>
    <row r="631" spans="1:2" x14ac:dyDescent="0.25">
      <c r="A631" s="3">
        <v>626</v>
      </c>
      <c r="B631" s="3" t="str">
        <f>"00716332"</f>
        <v>00716332</v>
      </c>
    </row>
    <row r="632" spans="1:2" x14ac:dyDescent="0.25">
      <c r="A632" s="3">
        <v>627</v>
      </c>
      <c r="B632" s="3" t="str">
        <f>"00716681"</f>
        <v>00716681</v>
      </c>
    </row>
    <row r="633" spans="1:2" x14ac:dyDescent="0.25">
      <c r="A633" s="3">
        <v>628</v>
      </c>
      <c r="B633" s="3" t="str">
        <f>"00716717"</f>
        <v>00716717</v>
      </c>
    </row>
    <row r="634" spans="1:2" x14ac:dyDescent="0.25">
      <c r="A634" s="3">
        <v>629</v>
      </c>
      <c r="B634" s="3" t="str">
        <f>"00716742"</f>
        <v>00716742</v>
      </c>
    </row>
    <row r="635" spans="1:2" x14ac:dyDescent="0.25">
      <c r="A635" s="3">
        <v>630</v>
      </c>
      <c r="B635" s="3" t="str">
        <f>"00717157"</f>
        <v>00717157</v>
      </c>
    </row>
    <row r="636" spans="1:2" x14ac:dyDescent="0.25">
      <c r="A636" s="3">
        <v>631</v>
      </c>
      <c r="B636" s="3" t="str">
        <f>"00719280"</f>
        <v>00719280</v>
      </c>
    </row>
    <row r="637" spans="1:2" x14ac:dyDescent="0.25">
      <c r="A637" s="3">
        <v>632</v>
      </c>
      <c r="B637" s="3" t="str">
        <f>"00720378"</f>
        <v>00720378</v>
      </c>
    </row>
    <row r="638" spans="1:2" x14ac:dyDescent="0.25">
      <c r="A638" s="3">
        <v>633</v>
      </c>
      <c r="B638" s="3" t="str">
        <f>"00722788"</f>
        <v>00722788</v>
      </c>
    </row>
    <row r="639" spans="1:2" x14ac:dyDescent="0.25">
      <c r="A639" s="3">
        <v>634</v>
      </c>
      <c r="B639" s="3" t="str">
        <f>"00722802"</f>
        <v>00722802</v>
      </c>
    </row>
    <row r="640" spans="1:2" x14ac:dyDescent="0.25">
      <c r="A640" s="3">
        <v>635</v>
      </c>
      <c r="B640" s="3" t="str">
        <f>"00724048"</f>
        <v>00724048</v>
      </c>
    </row>
    <row r="641" spans="1:2" x14ac:dyDescent="0.25">
      <c r="A641" s="3">
        <v>636</v>
      </c>
      <c r="B641" s="3" t="str">
        <f>"00725723"</f>
        <v>00725723</v>
      </c>
    </row>
    <row r="642" spans="1:2" x14ac:dyDescent="0.25">
      <c r="A642" s="3">
        <v>637</v>
      </c>
      <c r="B642" s="3" t="str">
        <f>"00727282"</f>
        <v>00727282</v>
      </c>
    </row>
    <row r="643" spans="1:2" x14ac:dyDescent="0.25">
      <c r="A643" s="3">
        <v>638</v>
      </c>
      <c r="B643" s="3" t="str">
        <f>"00727417"</f>
        <v>00727417</v>
      </c>
    </row>
    <row r="644" spans="1:2" x14ac:dyDescent="0.25">
      <c r="A644" s="3">
        <v>639</v>
      </c>
      <c r="B644" s="3" t="str">
        <f>"00727568"</f>
        <v>00727568</v>
      </c>
    </row>
    <row r="645" spans="1:2" x14ac:dyDescent="0.25">
      <c r="A645" s="3">
        <v>640</v>
      </c>
      <c r="B645" s="3" t="str">
        <f>"00727616"</f>
        <v>00727616</v>
      </c>
    </row>
    <row r="646" spans="1:2" x14ac:dyDescent="0.25">
      <c r="A646" s="3">
        <v>641</v>
      </c>
      <c r="B646" s="3" t="str">
        <f>"00727904"</f>
        <v>00727904</v>
      </c>
    </row>
    <row r="647" spans="1:2" x14ac:dyDescent="0.25">
      <c r="A647" s="3">
        <v>642</v>
      </c>
      <c r="B647" s="3" t="str">
        <f>"00730555"</f>
        <v>00730555</v>
      </c>
    </row>
    <row r="648" spans="1:2" x14ac:dyDescent="0.25">
      <c r="A648" s="3">
        <v>643</v>
      </c>
      <c r="B648" s="3" t="str">
        <f>"00730782"</f>
        <v>00730782</v>
      </c>
    </row>
    <row r="649" spans="1:2" x14ac:dyDescent="0.25">
      <c r="A649" s="3">
        <v>644</v>
      </c>
      <c r="B649" s="3" t="str">
        <f>"00730840"</f>
        <v>00730840</v>
      </c>
    </row>
    <row r="650" spans="1:2" x14ac:dyDescent="0.25">
      <c r="A650" s="3">
        <v>645</v>
      </c>
      <c r="B650" s="3" t="str">
        <f>"00733107"</f>
        <v>00733107</v>
      </c>
    </row>
    <row r="651" spans="1:2" x14ac:dyDescent="0.25">
      <c r="A651" s="3">
        <v>646</v>
      </c>
      <c r="B651" s="3" t="str">
        <f>"00733922"</f>
        <v>00733922</v>
      </c>
    </row>
    <row r="652" spans="1:2" x14ac:dyDescent="0.25">
      <c r="A652" s="3">
        <v>647</v>
      </c>
      <c r="B652" s="3" t="str">
        <f>"00734082"</f>
        <v>00734082</v>
      </c>
    </row>
    <row r="653" spans="1:2" x14ac:dyDescent="0.25">
      <c r="A653" s="3">
        <v>648</v>
      </c>
      <c r="B653" s="3" t="str">
        <f>"00734200"</f>
        <v>00734200</v>
      </c>
    </row>
    <row r="654" spans="1:2" x14ac:dyDescent="0.25">
      <c r="A654" s="3">
        <v>649</v>
      </c>
      <c r="B654" s="3" t="str">
        <f>"00736466"</f>
        <v>00736466</v>
      </c>
    </row>
    <row r="655" spans="1:2" x14ac:dyDescent="0.25">
      <c r="A655" s="3">
        <v>650</v>
      </c>
      <c r="B655" s="3" t="str">
        <f>"00737531"</f>
        <v>00737531</v>
      </c>
    </row>
    <row r="656" spans="1:2" x14ac:dyDescent="0.25">
      <c r="A656" s="3">
        <v>651</v>
      </c>
      <c r="B656" s="3" t="str">
        <f>"00738746"</f>
        <v>00738746</v>
      </c>
    </row>
    <row r="657" spans="1:2" x14ac:dyDescent="0.25">
      <c r="A657" s="3">
        <v>652</v>
      </c>
      <c r="B657" s="3" t="str">
        <f>"00738874"</f>
        <v>00738874</v>
      </c>
    </row>
    <row r="658" spans="1:2" x14ac:dyDescent="0.25">
      <c r="A658" s="3">
        <v>653</v>
      </c>
      <c r="B658" s="3" t="str">
        <f>"00741077"</f>
        <v>00741077</v>
      </c>
    </row>
    <row r="659" spans="1:2" x14ac:dyDescent="0.25">
      <c r="A659" s="3">
        <v>654</v>
      </c>
      <c r="B659" s="3" t="str">
        <f>"00742000"</f>
        <v>00742000</v>
      </c>
    </row>
    <row r="660" spans="1:2" x14ac:dyDescent="0.25">
      <c r="A660" s="3">
        <v>655</v>
      </c>
      <c r="B660" s="3" t="str">
        <f>"00742559"</f>
        <v>00742559</v>
      </c>
    </row>
    <row r="661" spans="1:2" x14ac:dyDescent="0.25">
      <c r="A661" s="3">
        <v>656</v>
      </c>
      <c r="B661" s="3" t="str">
        <f>"00743446"</f>
        <v>00743446</v>
      </c>
    </row>
    <row r="662" spans="1:2" x14ac:dyDescent="0.25">
      <c r="A662" s="3">
        <v>657</v>
      </c>
      <c r="B662" s="3" t="str">
        <f>"00743629"</f>
        <v>00743629</v>
      </c>
    </row>
    <row r="663" spans="1:2" x14ac:dyDescent="0.25">
      <c r="A663" s="3">
        <v>658</v>
      </c>
      <c r="B663" s="3" t="str">
        <f>"00743808"</f>
        <v>00743808</v>
      </c>
    </row>
    <row r="664" spans="1:2" x14ac:dyDescent="0.25">
      <c r="A664" s="3">
        <v>659</v>
      </c>
      <c r="B664" s="3" t="str">
        <f>"00745176"</f>
        <v>00745176</v>
      </c>
    </row>
    <row r="665" spans="1:2" x14ac:dyDescent="0.25">
      <c r="A665" s="3">
        <v>660</v>
      </c>
      <c r="B665" s="3" t="str">
        <f>"00745946"</f>
        <v>00745946</v>
      </c>
    </row>
    <row r="666" spans="1:2" x14ac:dyDescent="0.25">
      <c r="A666" s="3">
        <v>661</v>
      </c>
      <c r="B666" s="3" t="str">
        <f>"00745981"</f>
        <v>00745981</v>
      </c>
    </row>
    <row r="667" spans="1:2" x14ac:dyDescent="0.25">
      <c r="A667" s="3">
        <v>662</v>
      </c>
      <c r="B667" s="3" t="str">
        <f>"00748975"</f>
        <v>00748975</v>
      </c>
    </row>
    <row r="668" spans="1:2" x14ac:dyDescent="0.25">
      <c r="A668" s="3">
        <v>663</v>
      </c>
      <c r="B668" s="3" t="str">
        <f>"00749983"</f>
        <v>00749983</v>
      </c>
    </row>
    <row r="669" spans="1:2" x14ac:dyDescent="0.25">
      <c r="A669" s="3">
        <v>664</v>
      </c>
      <c r="B669" s="3" t="str">
        <f>"00750459"</f>
        <v>00750459</v>
      </c>
    </row>
    <row r="670" spans="1:2" x14ac:dyDescent="0.25">
      <c r="A670" s="3">
        <v>665</v>
      </c>
      <c r="B670" s="3" t="str">
        <f>"00750749"</f>
        <v>00750749</v>
      </c>
    </row>
    <row r="671" spans="1:2" x14ac:dyDescent="0.25">
      <c r="A671" s="3">
        <v>666</v>
      </c>
      <c r="B671" s="3" t="str">
        <f>"00751356"</f>
        <v>00751356</v>
      </c>
    </row>
    <row r="672" spans="1:2" x14ac:dyDescent="0.25">
      <c r="A672" s="3">
        <v>667</v>
      </c>
      <c r="B672" s="3" t="str">
        <f>"00754215"</f>
        <v>00754215</v>
      </c>
    </row>
    <row r="673" spans="1:2" x14ac:dyDescent="0.25">
      <c r="A673" s="3">
        <v>668</v>
      </c>
      <c r="B673" s="3" t="str">
        <f>"00756505"</f>
        <v>00756505</v>
      </c>
    </row>
    <row r="674" spans="1:2" x14ac:dyDescent="0.25">
      <c r="A674" s="3">
        <v>669</v>
      </c>
      <c r="B674" s="3" t="str">
        <f>"00758511"</f>
        <v>00758511</v>
      </c>
    </row>
    <row r="675" spans="1:2" x14ac:dyDescent="0.25">
      <c r="A675" s="3">
        <v>670</v>
      </c>
      <c r="B675" s="3" t="str">
        <f>"00759314"</f>
        <v>00759314</v>
      </c>
    </row>
    <row r="676" spans="1:2" x14ac:dyDescent="0.25">
      <c r="A676" s="3">
        <v>671</v>
      </c>
      <c r="B676" s="3" t="str">
        <f>"00760591"</f>
        <v>00760591</v>
      </c>
    </row>
    <row r="677" spans="1:2" x14ac:dyDescent="0.25">
      <c r="A677" s="3">
        <v>672</v>
      </c>
      <c r="B677" s="3" t="str">
        <f>"00761097"</f>
        <v>00761097</v>
      </c>
    </row>
    <row r="678" spans="1:2" x14ac:dyDescent="0.25">
      <c r="A678" s="3">
        <v>673</v>
      </c>
      <c r="B678" s="3" t="str">
        <f>"00761878"</f>
        <v>00761878</v>
      </c>
    </row>
    <row r="679" spans="1:2" x14ac:dyDescent="0.25">
      <c r="A679" s="3">
        <v>674</v>
      </c>
      <c r="B679" s="3" t="str">
        <f>"00764034"</f>
        <v>00764034</v>
      </c>
    </row>
    <row r="680" spans="1:2" x14ac:dyDescent="0.25">
      <c r="A680" s="3">
        <v>675</v>
      </c>
      <c r="B680" s="3" t="str">
        <f>"00765322"</f>
        <v>00765322</v>
      </c>
    </row>
    <row r="681" spans="1:2" x14ac:dyDescent="0.25">
      <c r="A681" s="3">
        <v>676</v>
      </c>
      <c r="B681" s="3" t="str">
        <f>"00766754"</f>
        <v>00766754</v>
      </c>
    </row>
    <row r="682" spans="1:2" x14ac:dyDescent="0.25">
      <c r="A682" s="3">
        <v>677</v>
      </c>
      <c r="B682" s="3" t="str">
        <f>"00769526"</f>
        <v>00769526</v>
      </c>
    </row>
    <row r="683" spans="1:2" x14ac:dyDescent="0.25">
      <c r="A683" s="3">
        <v>678</v>
      </c>
      <c r="B683" s="3" t="str">
        <f>"00770099"</f>
        <v>00770099</v>
      </c>
    </row>
    <row r="684" spans="1:2" x14ac:dyDescent="0.25">
      <c r="A684" s="3">
        <v>679</v>
      </c>
      <c r="B684" s="3" t="str">
        <f>"00770344"</f>
        <v>00770344</v>
      </c>
    </row>
    <row r="685" spans="1:2" x14ac:dyDescent="0.25">
      <c r="A685" s="3">
        <v>680</v>
      </c>
      <c r="B685" s="3" t="str">
        <f>"00770804"</f>
        <v>00770804</v>
      </c>
    </row>
    <row r="686" spans="1:2" x14ac:dyDescent="0.25">
      <c r="A686" s="3">
        <v>681</v>
      </c>
      <c r="B686" s="3" t="str">
        <f>"00772089"</f>
        <v>00772089</v>
      </c>
    </row>
    <row r="687" spans="1:2" x14ac:dyDescent="0.25">
      <c r="A687" s="3">
        <v>682</v>
      </c>
      <c r="B687" s="3" t="str">
        <f>"00774253"</f>
        <v>00774253</v>
      </c>
    </row>
    <row r="688" spans="1:2" x14ac:dyDescent="0.25">
      <c r="A688" s="3">
        <v>683</v>
      </c>
      <c r="B688" s="3" t="str">
        <f>"00775565"</f>
        <v>00775565</v>
      </c>
    </row>
    <row r="689" spans="1:2" x14ac:dyDescent="0.25">
      <c r="A689" s="3">
        <v>684</v>
      </c>
      <c r="B689" s="3" t="str">
        <f>"00775974"</f>
        <v>00775974</v>
      </c>
    </row>
    <row r="690" spans="1:2" x14ac:dyDescent="0.25">
      <c r="A690" s="3">
        <v>685</v>
      </c>
      <c r="B690" s="3" t="str">
        <f>"00776161"</f>
        <v>00776161</v>
      </c>
    </row>
    <row r="691" spans="1:2" x14ac:dyDescent="0.25">
      <c r="A691" s="3">
        <v>686</v>
      </c>
      <c r="B691" s="3" t="str">
        <f>"00777082"</f>
        <v>00777082</v>
      </c>
    </row>
    <row r="692" spans="1:2" x14ac:dyDescent="0.25">
      <c r="A692" s="3">
        <v>687</v>
      </c>
      <c r="B692" s="3" t="str">
        <f>"00778316"</f>
        <v>00778316</v>
      </c>
    </row>
    <row r="693" spans="1:2" x14ac:dyDescent="0.25">
      <c r="A693" s="3">
        <v>688</v>
      </c>
      <c r="B693" s="3" t="str">
        <f>"00779539"</f>
        <v>00779539</v>
      </c>
    </row>
    <row r="694" spans="1:2" x14ac:dyDescent="0.25">
      <c r="A694" s="3">
        <v>689</v>
      </c>
      <c r="B694" s="3" t="str">
        <f>"00780391"</f>
        <v>00780391</v>
      </c>
    </row>
    <row r="695" spans="1:2" x14ac:dyDescent="0.25">
      <c r="A695" s="3">
        <v>690</v>
      </c>
      <c r="B695" s="3" t="str">
        <f>"00781213"</f>
        <v>00781213</v>
      </c>
    </row>
    <row r="696" spans="1:2" x14ac:dyDescent="0.25">
      <c r="A696" s="3">
        <v>691</v>
      </c>
      <c r="B696" s="3" t="str">
        <f>"00782134"</f>
        <v>00782134</v>
      </c>
    </row>
    <row r="697" spans="1:2" x14ac:dyDescent="0.25">
      <c r="A697" s="3">
        <v>692</v>
      </c>
      <c r="B697" s="3" t="str">
        <f>"00782732"</f>
        <v>00782732</v>
      </c>
    </row>
    <row r="698" spans="1:2" x14ac:dyDescent="0.25">
      <c r="A698" s="3">
        <v>693</v>
      </c>
      <c r="B698" s="3" t="str">
        <f>"00782945"</f>
        <v>00782945</v>
      </c>
    </row>
    <row r="699" spans="1:2" x14ac:dyDescent="0.25">
      <c r="A699" s="3">
        <v>694</v>
      </c>
      <c r="B699" s="3" t="str">
        <f>"00783464"</f>
        <v>00783464</v>
      </c>
    </row>
    <row r="700" spans="1:2" x14ac:dyDescent="0.25">
      <c r="A700" s="3">
        <v>695</v>
      </c>
      <c r="B700" s="3" t="str">
        <f>"00787006"</f>
        <v>00787006</v>
      </c>
    </row>
    <row r="701" spans="1:2" x14ac:dyDescent="0.25">
      <c r="A701" s="3">
        <v>696</v>
      </c>
      <c r="B701" s="3" t="str">
        <f>"00787417"</f>
        <v>00787417</v>
      </c>
    </row>
    <row r="702" spans="1:2" x14ac:dyDescent="0.25">
      <c r="A702" s="3">
        <v>697</v>
      </c>
      <c r="B702" s="3" t="str">
        <f>"00789061"</f>
        <v>00789061</v>
      </c>
    </row>
    <row r="703" spans="1:2" x14ac:dyDescent="0.25">
      <c r="A703" s="3">
        <v>698</v>
      </c>
      <c r="B703" s="3" t="str">
        <f>"00789209"</f>
        <v>00789209</v>
      </c>
    </row>
    <row r="704" spans="1:2" x14ac:dyDescent="0.25">
      <c r="A704" s="3">
        <v>699</v>
      </c>
      <c r="B704" s="3" t="str">
        <f>"00790723"</f>
        <v>00790723</v>
      </c>
    </row>
    <row r="705" spans="1:2" x14ac:dyDescent="0.25">
      <c r="A705" s="3">
        <v>700</v>
      </c>
      <c r="B705" s="3" t="str">
        <f>"00792057"</f>
        <v>00792057</v>
      </c>
    </row>
    <row r="706" spans="1:2" x14ac:dyDescent="0.25">
      <c r="A706" s="3">
        <v>701</v>
      </c>
      <c r="B706" s="3" t="str">
        <f>"00795147"</f>
        <v>00795147</v>
      </c>
    </row>
    <row r="707" spans="1:2" x14ac:dyDescent="0.25">
      <c r="A707" s="3">
        <v>702</v>
      </c>
      <c r="B707" s="3" t="str">
        <f>"00795980"</f>
        <v>00795980</v>
      </c>
    </row>
    <row r="708" spans="1:2" x14ac:dyDescent="0.25">
      <c r="A708" s="3">
        <v>703</v>
      </c>
      <c r="B708" s="3" t="str">
        <f>"00796877"</f>
        <v>00796877</v>
      </c>
    </row>
    <row r="709" spans="1:2" x14ac:dyDescent="0.25">
      <c r="A709" s="3">
        <v>704</v>
      </c>
      <c r="B709" s="3" t="str">
        <f>"00797233"</f>
        <v>00797233</v>
      </c>
    </row>
    <row r="710" spans="1:2" x14ac:dyDescent="0.25">
      <c r="A710" s="3">
        <v>705</v>
      </c>
      <c r="B710" s="3" t="str">
        <f>"00798272"</f>
        <v>00798272</v>
      </c>
    </row>
    <row r="711" spans="1:2" x14ac:dyDescent="0.25">
      <c r="A711" s="3">
        <v>706</v>
      </c>
      <c r="B711" s="3" t="str">
        <f>"00798542"</f>
        <v>00798542</v>
      </c>
    </row>
    <row r="712" spans="1:2" x14ac:dyDescent="0.25">
      <c r="A712" s="3">
        <v>707</v>
      </c>
      <c r="B712" s="3" t="str">
        <f>"00798612"</f>
        <v>00798612</v>
      </c>
    </row>
    <row r="713" spans="1:2" x14ac:dyDescent="0.25">
      <c r="A713" s="3">
        <v>708</v>
      </c>
      <c r="B713" s="3" t="str">
        <f>"00800541"</f>
        <v>00800541</v>
      </c>
    </row>
    <row r="714" spans="1:2" x14ac:dyDescent="0.25">
      <c r="A714" s="3">
        <v>709</v>
      </c>
      <c r="B714" s="3" t="str">
        <f>"00800817"</f>
        <v>00800817</v>
      </c>
    </row>
    <row r="715" spans="1:2" x14ac:dyDescent="0.25">
      <c r="A715" s="3">
        <v>710</v>
      </c>
      <c r="B715" s="3" t="str">
        <f>"00802593"</f>
        <v>00802593</v>
      </c>
    </row>
    <row r="716" spans="1:2" x14ac:dyDescent="0.25">
      <c r="A716" s="3">
        <v>711</v>
      </c>
      <c r="B716" s="3" t="str">
        <f>"00802744"</f>
        <v>00802744</v>
      </c>
    </row>
    <row r="717" spans="1:2" x14ac:dyDescent="0.25">
      <c r="A717" s="3">
        <v>712</v>
      </c>
      <c r="B717" s="3" t="str">
        <f>"00802807"</f>
        <v>00802807</v>
      </c>
    </row>
    <row r="718" spans="1:2" x14ac:dyDescent="0.25">
      <c r="A718" s="3">
        <v>713</v>
      </c>
      <c r="B718" s="3" t="str">
        <f>"00802857"</f>
        <v>00802857</v>
      </c>
    </row>
    <row r="719" spans="1:2" x14ac:dyDescent="0.25">
      <c r="A719" s="3">
        <v>714</v>
      </c>
      <c r="B719" s="3" t="str">
        <f>"00804074"</f>
        <v>00804074</v>
      </c>
    </row>
    <row r="720" spans="1:2" x14ac:dyDescent="0.25">
      <c r="A720" s="3">
        <v>715</v>
      </c>
      <c r="B720" s="3" t="str">
        <f>"00804872"</f>
        <v>00804872</v>
      </c>
    </row>
    <row r="721" spans="1:2" x14ac:dyDescent="0.25">
      <c r="A721" s="3">
        <v>716</v>
      </c>
      <c r="B721" s="3" t="str">
        <f>"00805536"</f>
        <v>00805536</v>
      </c>
    </row>
    <row r="722" spans="1:2" x14ac:dyDescent="0.25">
      <c r="A722" s="3">
        <v>717</v>
      </c>
      <c r="B722" s="3" t="str">
        <f>"00807865"</f>
        <v>00807865</v>
      </c>
    </row>
    <row r="723" spans="1:2" x14ac:dyDescent="0.25">
      <c r="A723" s="3">
        <v>718</v>
      </c>
      <c r="B723" s="3" t="str">
        <f>"00808157"</f>
        <v>00808157</v>
      </c>
    </row>
    <row r="724" spans="1:2" x14ac:dyDescent="0.25">
      <c r="A724" s="3">
        <v>719</v>
      </c>
      <c r="B724" s="3" t="str">
        <f>"00809427"</f>
        <v>00809427</v>
      </c>
    </row>
    <row r="725" spans="1:2" x14ac:dyDescent="0.25">
      <c r="A725" s="3">
        <v>720</v>
      </c>
      <c r="B725" s="3" t="str">
        <f>"00809929"</f>
        <v>00809929</v>
      </c>
    </row>
    <row r="726" spans="1:2" x14ac:dyDescent="0.25">
      <c r="A726" s="3">
        <v>721</v>
      </c>
      <c r="B726" s="3" t="str">
        <f>"00809977"</f>
        <v>00809977</v>
      </c>
    </row>
    <row r="727" spans="1:2" x14ac:dyDescent="0.25">
      <c r="A727" s="3">
        <v>722</v>
      </c>
      <c r="B727" s="3" t="str">
        <f>"00810686"</f>
        <v>00810686</v>
      </c>
    </row>
    <row r="728" spans="1:2" x14ac:dyDescent="0.25">
      <c r="A728" s="3">
        <v>723</v>
      </c>
      <c r="B728" s="3" t="str">
        <f>"00810690"</f>
        <v>00810690</v>
      </c>
    </row>
    <row r="729" spans="1:2" x14ac:dyDescent="0.25">
      <c r="A729" s="3">
        <v>724</v>
      </c>
      <c r="B729" s="3" t="str">
        <f>"00811457"</f>
        <v>00811457</v>
      </c>
    </row>
    <row r="730" spans="1:2" x14ac:dyDescent="0.25">
      <c r="A730" s="3">
        <v>725</v>
      </c>
      <c r="B730" s="3" t="str">
        <f>"00812133"</f>
        <v>00812133</v>
      </c>
    </row>
    <row r="731" spans="1:2" x14ac:dyDescent="0.25">
      <c r="A731" s="3">
        <v>726</v>
      </c>
      <c r="B731" s="3" t="str">
        <f>"00812500"</f>
        <v>00812500</v>
      </c>
    </row>
    <row r="732" spans="1:2" x14ac:dyDescent="0.25">
      <c r="A732" s="3">
        <v>727</v>
      </c>
      <c r="B732" s="3" t="str">
        <f>"00812716"</f>
        <v>00812716</v>
      </c>
    </row>
    <row r="733" spans="1:2" x14ac:dyDescent="0.25">
      <c r="A733" s="3">
        <v>728</v>
      </c>
      <c r="B733" s="3" t="str">
        <f>"00812783"</f>
        <v>00812783</v>
      </c>
    </row>
    <row r="734" spans="1:2" x14ac:dyDescent="0.25">
      <c r="A734" s="3">
        <v>729</v>
      </c>
      <c r="B734" s="3" t="str">
        <f>"00813275"</f>
        <v>00813275</v>
      </c>
    </row>
    <row r="735" spans="1:2" x14ac:dyDescent="0.25">
      <c r="A735" s="3">
        <v>730</v>
      </c>
      <c r="B735" s="3" t="str">
        <f>"00813451"</f>
        <v>00813451</v>
      </c>
    </row>
    <row r="736" spans="1:2" x14ac:dyDescent="0.25">
      <c r="A736" s="3">
        <v>731</v>
      </c>
      <c r="B736" s="3" t="str">
        <f>"00813967"</f>
        <v>00813967</v>
      </c>
    </row>
    <row r="737" spans="1:2" x14ac:dyDescent="0.25">
      <c r="A737" s="3">
        <v>732</v>
      </c>
      <c r="B737" s="3" t="str">
        <f>"00813992"</f>
        <v>00813992</v>
      </c>
    </row>
    <row r="738" spans="1:2" x14ac:dyDescent="0.25">
      <c r="A738" s="3">
        <v>733</v>
      </c>
      <c r="B738" s="3" t="str">
        <f>"00814281"</f>
        <v>00814281</v>
      </c>
    </row>
    <row r="739" spans="1:2" x14ac:dyDescent="0.25">
      <c r="A739" s="3">
        <v>734</v>
      </c>
      <c r="B739" s="3" t="str">
        <f>"00814545"</f>
        <v>00814545</v>
      </c>
    </row>
    <row r="740" spans="1:2" x14ac:dyDescent="0.25">
      <c r="A740" s="3">
        <v>735</v>
      </c>
      <c r="B740" s="3" t="str">
        <f>"00814944"</f>
        <v>00814944</v>
      </c>
    </row>
    <row r="741" spans="1:2" x14ac:dyDescent="0.25">
      <c r="A741" s="3">
        <v>736</v>
      </c>
      <c r="B741" s="3" t="str">
        <f>"00815161"</f>
        <v>00815161</v>
      </c>
    </row>
    <row r="742" spans="1:2" x14ac:dyDescent="0.25">
      <c r="A742" s="3">
        <v>737</v>
      </c>
      <c r="B742" s="3" t="str">
        <f>"00815476"</f>
        <v>00815476</v>
      </c>
    </row>
    <row r="743" spans="1:2" x14ac:dyDescent="0.25">
      <c r="A743" s="3">
        <v>738</v>
      </c>
      <c r="B743" s="3" t="str">
        <f>"00815488"</f>
        <v>00815488</v>
      </c>
    </row>
    <row r="744" spans="1:2" x14ac:dyDescent="0.25">
      <c r="A744" s="3">
        <v>739</v>
      </c>
      <c r="B744" s="3" t="str">
        <f>"00815935"</f>
        <v>00815935</v>
      </c>
    </row>
    <row r="745" spans="1:2" x14ac:dyDescent="0.25">
      <c r="A745" s="3">
        <v>740</v>
      </c>
      <c r="B745" s="3" t="str">
        <f>"00816395"</f>
        <v>00816395</v>
      </c>
    </row>
    <row r="746" spans="1:2" x14ac:dyDescent="0.25">
      <c r="A746" s="3">
        <v>741</v>
      </c>
      <c r="B746" s="3" t="str">
        <f>"00817089"</f>
        <v>00817089</v>
      </c>
    </row>
    <row r="747" spans="1:2" x14ac:dyDescent="0.25">
      <c r="A747" s="3">
        <v>742</v>
      </c>
      <c r="B747" s="3" t="str">
        <f>"00817252"</f>
        <v>00817252</v>
      </c>
    </row>
    <row r="748" spans="1:2" x14ac:dyDescent="0.25">
      <c r="A748" s="3">
        <v>743</v>
      </c>
      <c r="B748" s="3" t="str">
        <f>"00818312"</f>
        <v>00818312</v>
      </c>
    </row>
    <row r="749" spans="1:2" x14ac:dyDescent="0.25">
      <c r="A749" s="3">
        <v>744</v>
      </c>
      <c r="B749" s="3" t="str">
        <f>"00819037"</f>
        <v>00819037</v>
      </c>
    </row>
    <row r="750" spans="1:2" x14ac:dyDescent="0.25">
      <c r="A750" s="3">
        <v>745</v>
      </c>
      <c r="B750" s="3" t="str">
        <f>"00820904"</f>
        <v>00820904</v>
      </c>
    </row>
    <row r="751" spans="1:2" x14ac:dyDescent="0.25">
      <c r="A751" s="3">
        <v>746</v>
      </c>
      <c r="B751" s="3" t="str">
        <f>"00822543"</f>
        <v>00822543</v>
      </c>
    </row>
    <row r="752" spans="1:2" x14ac:dyDescent="0.25">
      <c r="A752" s="3">
        <v>747</v>
      </c>
      <c r="B752" s="3" t="str">
        <f>"00823579"</f>
        <v>00823579</v>
      </c>
    </row>
    <row r="753" spans="1:2" x14ac:dyDescent="0.25">
      <c r="A753" s="3">
        <v>748</v>
      </c>
      <c r="B753" s="3" t="str">
        <f>"00824235"</f>
        <v>00824235</v>
      </c>
    </row>
    <row r="754" spans="1:2" x14ac:dyDescent="0.25">
      <c r="A754" s="3">
        <v>749</v>
      </c>
      <c r="B754" s="3" t="str">
        <f>"00824465"</f>
        <v>00824465</v>
      </c>
    </row>
    <row r="755" spans="1:2" x14ac:dyDescent="0.25">
      <c r="A755" s="3">
        <v>750</v>
      </c>
      <c r="B755" s="3" t="str">
        <f>"00825469"</f>
        <v>00825469</v>
      </c>
    </row>
    <row r="756" spans="1:2" x14ac:dyDescent="0.25">
      <c r="A756" s="3">
        <v>751</v>
      </c>
      <c r="B756" s="3" t="str">
        <f>"00827619"</f>
        <v>00827619</v>
      </c>
    </row>
    <row r="757" spans="1:2" x14ac:dyDescent="0.25">
      <c r="A757" s="3">
        <v>752</v>
      </c>
      <c r="B757" s="3" t="str">
        <f>"00828326"</f>
        <v>00828326</v>
      </c>
    </row>
    <row r="758" spans="1:2" x14ac:dyDescent="0.25">
      <c r="A758" s="3">
        <v>753</v>
      </c>
      <c r="B758" s="3" t="str">
        <f>"00828542"</f>
        <v>00828542</v>
      </c>
    </row>
    <row r="759" spans="1:2" x14ac:dyDescent="0.25">
      <c r="A759" s="3">
        <v>754</v>
      </c>
      <c r="B759" s="3" t="str">
        <f>"00829257"</f>
        <v>00829257</v>
      </c>
    </row>
    <row r="760" spans="1:2" x14ac:dyDescent="0.25">
      <c r="A760" s="3">
        <v>755</v>
      </c>
      <c r="B760" s="3" t="str">
        <f>"00829383"</f>
        <v>00829383</v>
      </c>
    </row>
    <row r="761" spans="1:2" x14ac:dyDescent="0.25">
      <c r="A761" s="3">
        <v>756</v>
      </c>
      <c r="B761" s="3" t="str">
        <f>"00829849"</f>
        <v>00829849</v>
      </c>
    </row>
    <row r="762" spans="1:2" x14ac:dyDescent="0.25">
      <c r="A762" s="3">
        <v>757</v>
      </c>
      <c r="B762" s="3" t="str">
        <f>"00830474"</f>
        <v>00830474</v>
      </c>
    </row>
    <row r="763" spans="1:2" x14ac:dyDescent="0.25">
      <c r="A763" s="3">
        <v>758</v>
      </c>
      <c r="B763" s="3" t="str">
        <f>"00830644"</f>
        <v>00830644</v>
      </c>
    </row>
    <row r="764" spans="1:2" x14ac:dyDescent="0.25">
      <c r="A764" s="3">
        <v>759</v>
      </c>
      <c r="B764" s="3" t="str">
        <f>"00835323"</f>
        <v>00835323</v>
      </c>
    </row>
    <row r="765" spans="1:2" x14ac:dyDescent="0.25">
      <c r="A765" s="3">
        <v>760</v>
      </c>
      <c r="B765" s="3" t="str">
        <f>"00835770"</f>
        <v>00835770</v>
      </c>
    </row>
    <row r="766" spans="1:2" x14ac:dyDescent="0.25">
      <c r="A766" s="3">
        <v>761</v>
      </c>
      <c r="B766" s="3" t="str">
        <f>"00835805"</f>
        <v>00835805</v>
      </c>
    </row>
    <row r="767" spans="1:2" x14ac:dyDescent="0.25">
      <c r="A767" s="3">
        <v>762</v>
      </c>
      <c r="B767" s="3" t="str">
        <f>"00835909"</f>
        <v>00835909</v>
      </c>
    </row>
    <row r="768" spans="1:2" x14ac:dyDescent="0.25">
      <c r="A768" s="3">
        <v>763</v>
      </c>
      <c r="B768" s="3" t="str">
        <f>"00836568"</f>
        <v>00836568</v>
      </c>
    </row>
    <row r="769" spans="1:2" x14ac:dyDescent="0.25">
      <c r="A769" s="3">
        <v>764</v>
      </c>
      <c r="B769" s="3" t="str">
        <f>"00836677"</f>
        <v>00836677</v>
      </c>
    </row>
    <row r="770" spans="1:2" x14ac:dyDescent="0.25">
      <c r="A770" s="3">
        <v>765</v>
      </c>
      <c r="B770" s="3" t="str">
        <f>"00837665"</f>
        <v>00837665</v>
      </c>
    </row>
    <row r="771" spans="1:2" x14ac:dyDescent="0.25">
      <c r="A771" s="3">
        <v>766</v>
      </c>
      <c r="B771" s="3" t="str">
        <f>"00837707"</f>
        <v>00837707</v>
      </c>
    </row>
    <row r="772" spans="1:2" x14ac:dyDescent="0.25">
      <c r="A772" s="3">
        <v>767</v>
      </c>
      <c r="B772" s="3" t="str">
        <f>"00841824"</f>
        <v>00841824</v>
      </c>
    </row>
    <row r="773" spans="1:2" x14ac:dyDescent="0.25">
      <c r="A773" s="3">
        <v>768</v>
      </c>
      <c r="B773" s="3" t="str">
        <f>"00844069"</f>
        <v>00844069</v>
      </c>
    </row>
    <row r="774" spans="1:2" x14ac:dyDescent="0.25">
      <c r="A774" s="3">
        <v>769</v>
      </c>
      <c r="B774" s="3" t="str">
        <f>"00844524"</f>
        <v>00844524</v>
      </c>
    </row>
    <row r="775" spans="1:2" x14ac:dyDescent="0.25">
      <c r="A775" s="3">
        <v>770</v>
      </c>
      <c r="B775" s="3" t="str">
        <f>"00844930"</f>
        <v>00844930</v>
      </c>
    </row>
    <row r="776" spans="1:2" x14ac:dyDescent="0.25">
      <c r="A776" s="3">
        <v>771</v>
      </c>
      <c r="B776" s="3" t="str">
        <f>"00844979"</f>
        <v>00844979</v>
      </c>
    </row>
    <row r="777" spans="1:2" x14ac:dyDescent="0.25">
      <c r="A777" s="3">
        <v>772</v>
      </c>
      <c r="B777" s="3" t="str">
        <f>"00845161"</f>
        <v>00845161</v>
      </c>
    </row>
    <row r="778" spans="1:2" x14ac:dyDescent="0.25">
      <c r="A778" s="3">
        <v>773</v>
      </c>
      <c r="B778" s="3" t="str">
        <f>"00845184"</f>
        <v>00845184</v>
      </c>
    </row>
    <row r="779" spans="1:2" x14ac:dyDescent="0.25">
      <c r="A779" s="3">
        <v>774</v>
      </c>
      <c r="B779" s="3" t="str">
        <f>"00845227"</f>
        <v>00845227</v>
      </c>
    </row>
    <row r="780" spans="1:2" x14ac:dyDescent="0.25">
      <c r="A780" s="3">
        <v>775</v>
      </c>
      <c r="B780" s="3" t="str">
        <f>"00845251"</f>
        <v>00845251</v>
      </c>
    </row>
    <row r="781" spans="1:2" x14ac:dyDescent="0.25">
      <c r="A781" s="3">
        <v>776</v>
      </c>
      <c r="B781" s="3" t="str">
        <f>"00845507"</f>
        <v>00845507</v>
      </c>
    </row>
    <row r="782" spans="1:2" x14ac:dyDescent="0.25">
      <c r="A782" s="3">
        <v>777</v>
      </c>
      <c r="B782" s="3" t="str">
        <f>"00846127"</f>
        <v>00846127</v>
      </c>
    </row>
    <row r="783" spans="1:2" x14ac:dyDescent="0.25">
      <c r="A783" s="3">
        <v>778</v>
      </c>
      <c r="B783" s="3" t="str">
        <f>"00847235"</f>
        <v>00847235</v>
      </c>
    </row>
    <row r="784" spans="1:2" x14ac:dyDescent="0.25">
      <c r="A784" s="3">
        <v>779</v>
      </c>
      <c r="B784" s="3" t="str">
        <f>"00847437"</f>
        <v>00847437</v>
      </c>
    </row>
    <row r="785" spans="1:2" x14ac:dyDescent="0.25">
      <c r="A785" s="3">
        <v>780</v>
      </c>
      <c r="B785" s="3" t="str">
        <f>"00848109"</f>
        <v>00848109</v>
      </c>
    </row>
    <row r="786" spans="1:2" x14ac:dyDescent="0.25">
      <c r="A786" s="3">
        <v>781</v>
      </c>
      <c r="B786" s="3" t="str">
        <f>"00848974"</f>
        <v>00848974</v>
      </c>
    </row>
    <row r="787" spans="1:2" x14ac:dyDescent="0.25">
      <c r="A787" s="3">
        <v>782</v>
      </c>
      <c r="B787" s="3" t="str">
        <f>"00849243"</f>
        <v>00849243</v>
      </c>
    </row>
    <row r="788" spans="1:2" x14ac:dyDescent="0.25">
      <c r="A788" s="3">
        <v>783</v>
      </c>
      <c r="B788" s="3" t="str">
        <f>"00849661"</f>
        <v>00849661</v>
      </c>
    </row>
    <row r="789" spans="1:2" x14ac:dyDescent="0.25">
      <c r="A789" s="3">
        <v>784</v>
      </c>
      <c r="B789" s="3" t="str">
        <f>"00850594"</f>
        <v>00850594</v>
      </c>
    </row>
    <row r="790" spans="1:2" x14ac:dyDescent="0.25">
      <c r="A790" s="3">
        <v>785</v>
      </c>
      <c r="B790" s="3" t="str">
        <f>"00850773"</f>
        <v>00850773</v>
      </c>
    </row>
    <row r="791" spans="1:2" x14ac:dyDescent="0.25">
      <c r="A791" s="3">
        <v>786</v>
      </c>
      <c r="B791" s="3" t="str">
        <f>"00851330"</f>
        <v>00851330</v>
      </c>
    </row>
    <row r="792" spans="1:2" x14ac:dyDescent="0.25">
      <c r="A792" s="3">
        <v>787</v>
      </c>
      <c r="B792" s="3" t="str">
        <f>"00851446"</f>
        <v>00851446</v>
      </c>
    </row>
    <row r="793" spans="1:2" x14ac:dyDescent="0.25">
      <c r="A793" s="3">
        <v>788</v>
      </c>
      <c r="B793" s="3" t="str">
        <f>"00851646"</f>
        <v>00851646</v>
      </c>
    </row>
    <row r="794" spans="1:2" x14ac:dyDescent="0.25">
      <c r="A794" s="3">
        <v>789</v>
      </c>
      <c r="B794" s="3" t="str">
        <f>"00852500"</f>
        <v>00852500</v>
      </c>
    </row>
    <row r="795" spans="1:2" x14ac:dyDescent="0.25">
      <c r="A795" s="3">
        <v>790</v>
      </c>
      <c r="B795" s="3" t="str">
        <f>"00853229"</f>
        <v>00853229</v>
      </c>
    </row>
    <row r="796" spans="1:2" x14ac:dyDescent="0.25">
      <c r="A796" s="3">
        <v>791</v>
      </c>
      <c r="B796" s="3" t="str">
        <f>"00853895"</f>
        <v>00853895</v>
      </c>
    </row>
    <row r="797" spans="1:2" x14ac:dyDescent="0.25">
      <c r="A797" s="3">
        <v>792</v>
      </c>
      <c r="B797" s="3" t="str">
        <f>"00857355"</f>
        <v>00857355</v>
      </c>
    </row>
    <row r="798" spans="1:2" x14ac:dyDescent="0.25">
      <c r="A798" s="3">
        <v>793</v>
      </c>
      <c r="B798" s="3" t="str">
        <f>"00862467"</f>
        <v>00862467</v>
      </c>
    </row>
    <row r="799" spans="1:2" x14ac:dyDescent="0.25">
      <c r="A799" s="3">
        <v>794</v>
      </c>
      <c r="B799" s="3" t="str">
        <f>"00870105"</f>
        <v>00870105</v>
      </c>
    </row>
    <row r="800" spans="1:2" x14ac:dyDescent="0.25">
      <c r="A800" s="3">
        <v>795</v>
      </c>
      <c r="B800" s="3" t="str">
        <f>"00871527"</f>
        <v>00871527</v>
      </c>
    </row>
    <row r="801" spans="1:2" x14ac:dyDescent="0.25">
      <c r="A801" s="3">
        <v>796</v>
      </c>
      <c r="B801" s="3" t="str">
        <f>"00872971"</f>
        <v>00872971</v>
      </c>
    </row>
    <row r="802" spans="1:2" x14ac:dyDescent="0.25">
      <c r="A802" s="3">
        <v>797</v>
      </c>
      <c r="B802" s="3" t="str">
        <f>"00873474"</f>
        <v>00873474</v>
      </c>
    </row>
    <row r="803" spans="1:2" x14ac:dyDescent="0.25">
      <c r="A803" s="3">
        <v>798</v>
      </c>
      <c r="B803" s="3" t="str">
        <f>"00873487"</f>
        <v>00873487</v>
      </c>
    </row>
    <row r="804" spans="1:2" x14ac:dyDescent="0.25">
      <c r="A804" s="3">
        <v>799</v>
      </c>
      <c r="B804" s="3" t="str">
        <f>"00873936"</f>
        <v>00873936</v>
      </c>
    </row>
    <row r="805" spans="1:2" x14ac:dyDescent="0.25">
      <c r="A805" s="3">
        <v>800</v>
      </c>
      <c r="B805" s="3" t="str">
        <f>"00873982"</f>
        <v>00873982</v>
      </c>
    </row>
    <row r="806" spans="1:2" x14ac:dyDescent="0.25">
      <c r="A806" s="3">
        <v>801</v>
      </c>
      <c r="B806" s="3" t="str">
        <f>"00874218"</f>
        <v>00874218</v>
      </c>
    </row>
    <row r="807" spans="1:2" x14ac:dyDescent="0.25">
      <c r="A807" s="3">
        <v>802</v>
      </c>
      <c r="B807" s="3" t="str">
        <f>"00874334"</f>
        <v>00874334</v>
      </c>
    </row>
    <row r="808" spans="1:2" x14ac:dyDescent="0.25">
      <c r="A808" s="3">
        <v>803</v>
      </c>
      <c r="B808" s="3" t="str">
        <f>"00875013"</f>
        <v>00875013</v>
      </c>
    </row>
    <row r="809" spans="1:2" x14ac:dyDescent="0.25">
      <c r="A809" s="3">
        <v>804</v>
      </c>
      <c r="B809" s="3" t="str">
        <f>"00875362"</f>
        <v>00875362</v>
      </c>
    </row>
    <row r="810" spans="1:2" x14ac:dyDescent="0.25">
      <c r="A810" s="3">
        <v>805</v>
      </c>
      <c r="B810" s="3" t="str">
        <f>"00875667"</f>
        <v>00875667</v>
      </c>
    </row>
    <row r="811" spans="1:2" x14ac:dyDescent="0.25">
      <c r="A811" s="3">
        <v>806</v>
      </c>
      <c r="B811" s="3" t="str">
        <f>"00876810"</f>
        <v>00876810</v>
      </c>
    </row>
    <row r="812" spans="1:2" x14ac:dyDescent="0.25">
      <c r="A812" s="3">
        <v>807</v>
      </c>
      <c r="B812" s="3" t="str">
        <f>"00876891"</f>
        <v>00876891</v>
      </c>
    </row>
    <row r="813" spans="1:2" x14ac:dyDescent="0.25">
      <c r="A813" s="3">
        <v>808</v>
      </c>
      <c r="B813" s="3" t="str">
        <f>"00877754"</f>
        <v>00877754</v>
      </c>
    </row>
    <row r="814" spans="1:2" x14ac:dyDescent="0.25">
      <c r="A814" s="3">
        <v>809</v>
      </c>
      <c r="B814" s="3" t="str">
        <f>"00878458"</f>
        <v>00878458</v>
      </c>
    </row>
    <row r="815" spans="1:2" x14ac:dyDescent="0.25">
      <c r="A815" s="3">
        <v>810</v>
      </c>
      <c r="B815" s="3" t="str">
        <f>"00880736"</f>
        <v>00880736</v>
      </c>
    </row>
    <row r="816" spans="1:2" x14ac:dyDescent="0.25">
      <c r="A816" s="3">
        <v>811</v>
      </c>
      <c r="B816" s="3" t="str">
        <f>"00883381"</f>
        <v>00883381</v>
      </c>
    </row>
    <row r="817" spans="1:2" x14ac:dyDescent="0.25">
      <c r="A817" s="3">
        <v>812</v>
      </c>
      <c r="B817" s="3" t="str">
        <f>"00884732"</f>
        <v>00884732</v>
      </c>
    </row>
    <row r="818" spans="1:2" x14ac:dyDescent="0.25">
      <c r="A818" s="3">
        <v>813</v>
      </c>
      <c r="B818" s="3" t="str">
        <f>"00887082"</f>
        <v>00887082</v>
      </c>
    </row>
    <row r="819" spans="1:2" x14ac:dyDescent="0.25">
      <c r="A819" s="3">
        <v>814</v>
      </c>
      <c r="B819" s="3" t="str">
        <f>"00889295"</f>
        <v>00889295</v>
      </c>
    </row>
    <row r="820" spans="1:2" x14ac:dyDescent="0.25">
      <c r="A820" s="3">
        <v>815</v>
      </c>
      <c r="B820" s="3" t="str">
        <f>"00889422"</f>
        <v>00889422</v>
      </c>
    </row>
    <row r="821" spans="1:2" x14ac:dyDescent="0.25">
      <c r="A821" s="3">
        <v>816</v>
      </c>
      <c r="B821" s="3" t="str">
        <f>"00889498"</f>
        <v>00889498</v>
      </c>
    </row>
    <row r="822" spans="1:2" x14ac:dyDescent="0.25">
      <c r="A822" s="3">
        <v>817</v>
      </c>
      <c r="B822" s="3" t="str">
        <f>"00890093"</f>
        <v>00890093</v>
      </c>
    </row>
    <row r="823" spans="1:2" x14ac:dyDescent="0.25">
      <c r="A823" s="3">
        <v>818</v>
      </c>
      <c r="B823" s="3" t="str">
        <f>"00891020"</f>
        <v>00891020</v>
      </c>
    </row>
    <row r="824" spans="1:2" x14ac:dyDescent="0.25">
      <c r="A824" s="3">
        <v>819</v>
      </c>
      <c r="B824" s="3" t="str">
        <f>"00892780"</f>
        <v>00892780</v>
      </c>
    </row>
    <row r="825" spans="1:2" x14ac:dyDescent="0.25">
      <c r="A825" s="3">
        <v>820</v>
      </c>
      <c r="B825" s="3" t="str">
        <f>"00898324"</f>
        <v>00898324</v>
      </c>
    </row>
    <row r="826" spans="1:2" x14ac:dyDescent="0.25">
      <c r="A826" s="3">
        <v>821</v>
      </c>
      <c r="B826" s="3" t="str">
        <f>"00899728"</f>
        <v>00899728</v>
      </c>
    </row>
    <row r="827" spans="1:2" x14ac:dyDescent="0.25">
      <c r="A827" s="3">
        <v>822</v>
      </c>
      <c r="B827" s="3" t="str">
        <f>"00900062"</f>
        <v>00900062</v>
      </c>
    </row>
    <row r="828" spans="1:2" x14ac:dyDescent="0.25">
      <c r="A828" s="3">
        <v>823</v>
      </c>
      <c r="B828" s="3" t="str">
        <f>"00902014"</f>
        <v>00902014</v>
      </c>
    </row>
    <row r="829" spans="1:2" x14ac:dyDescent="0.25">
      <c r="A829" s="3">
        <v>824</v>
      </c>
      <c r="B829" s="3" t="str">
        <f>"00902076"</f>
        <v>00902076</v>
      </c>
    </row>
    <row r="830" spans="1:2" x14ac:dyDescent="0.25">
      <c r="A830" s="3">
        <v>825</v>
      </c>
      <c r="B830" s="3" t="str">
        <f>"00902255"</f>
        <v>00902255</v>
      </c>
    </row>
    <row r="831" spans="1:2" x14ac:dyDescent="0.25">
      <c r="A831" s="3">
        <v>826</v>
      </c>
      <c r="B831" s="3" t="str">
        <f>"00903212"</f>
        <v>00903212</v>
      </c>
    </row>
    <row r="832" spans="1:2" x14ac:dyDescent="0.25">
      <c r="A832" s="3">
        <v>827</v>
      </c>
      <c r="B832" s="3" t="str">
        <f>"00903798"</f>
        <v>00903798</v>
      </c>
    </row>
    <row r="833" spans="1:2" x14ac:dyDescent="0.25">
      <c r="A833" s="3">
        <v>828</v>
      </c>
      <c r="B833" s="3" t="str">
        <f>"00905459"</f>
        <v>00905459</v>
      </c>
    </row>
    <row r="834" spans="1:2" x14ac:dyDescent="0.25">
      <c r="A834" s="3">
        <v>829</v>
      </c>
      <c r="B834" s="3" t="str">
        <f>"00906262"</f>
        <v>00906262</v>
      </c>
    </row>
    <row r="835" spans="1:2" x14ac:dyDescent="0.25">
      <c r="A835" s="3">
        <v>830</v>
      </c>
      <c r="B835" s="3" t="str">
        <f>"00906287"</f>
        <v>00906287</v>
      </c>
    </row>
    <row r="836" spans="1:2" x14ac:dyDescent="0.25">
      <c r="A836" s="3">
        <v>831</v>
      </c>
      <c r="B836" s="3" t="str">
        <f>"00906750"</f>
        <v>00906750</v>
      </c>
    </row>
    <row r="837" spans="1:2" x14ac:dyDescent="0.25">
      <c r="A837" s="3">
        <v>832</v>
      </c>
      <c r="B837" s="3" t="str">
        <f>"00907856"</f>
        <v>00907856</v>
      </c>
    </row>
    <row r="838" spans="1:2" x14ac:dyDescent="0.25">
      <c r="A838" s="3">
        <v>833</v>
      </c>
      <c r="B838" s="3" t="str">
        <f>"00908241"</f>
        <v>00908241</v>
      </c>
    </row>
    <row r="839" spans="1:2" x14ac:dyDescent="0.25">
      <c r="A839" s="3">
        <v>834</v>
      </c>
      <c r="B839" s="3" t="str">
        <f>"00908641"</f>
        <v>00908641</v>
      </c>
    </row>
    <row r="840" spans="1:2" x14ac:dyDescent="0.25">
      <c r="A840" s="3">
        <v>835</v>
      </c>
      <c r="B840" s="3" t="str">
        <f>"00908647"</f>
        <v>00908647</v>
      </c>
    </row>
    <row r="841" spans="1:2" x14ac:dyDescent="0.25">
      <c r="A841" s="3">
        <v>836</v>
      </c>
      <c r="B841" s="3" t="str">
        <f>"00909655"</f>
        <v>00909655</v>
      </c>
    </row>
    <row r="842" spans="1:2" x14ac:dyDescent="0.25">
      <c r="A842" s="3">
        <v>837</v>
      </c>
      <c r="B842" s="3" t="str">
        <f>"00909831"</f>
        <v>00909831</v>
      </c>
    </row>
    <row r="843" spans="1:2" x14ac:dyDescent="0.25">
      <c r="A843" s="3">
        <v>838</v>
      </c>
      <c r="B843" s="3" t="str">
        <f>"00910525"</f>
        <v>00910525</v>
      </c>
    </row>
    <row r="844" spans="1:2" x14ac:dyDescent="0.25">
      <c r="A844" s="3">
        <v>839</v>
      </c>
      <c r="B844" s="3" t="str">
        <f>"00911430"</f>
        <v>00911430</v>
      </c>
    </row>
    <row r="845" spans="1:2" x14ac:dyDescent="0.25">
      <c r="A845" s="3">
        <v>840</v>
      </c>
      <c r="B845" s="3" t="str">
        <f>"00911852"</f>
        <v>00911852</v>
      </c>
    </row>
    <row r="846" spans="1:2" x14ac:dyDescent="0.25">
      <c r="A846" s="3">
        <v>841</v>
      </c>
      <c r="B846" s="3" t="str">
        <f>"00913442"</f>
        <v>00913442</v>
      </c>
    </row>
    <row r="847" spans="1:2" x14ac:dyDescent="0.25">
      <c r="A847" s="3">
        <v>842</v>
      </c>
      <c r="B847" s="3" t="str">
        <f>"00913935"</f>
        <v>00913935</v>
      </c>
    </row>
    <row r="848" spans="1:2" x14ac:dyDescent="0.25">
      <c r="A848" s="3">
        <v>843</v>
      </c>
      <c r="B848" s="3" t="str">
        <f>"00916276"</f>
        <v>00916276</v>
      </c>
    </row>
    <row r="849" spans="1:2" x14ac:dyDescent="0.25">
      <c r="A849" s="3">
        <v>844</v>
      </c>
      <c r="B849" s="3" t="str">
        <f>"00916315"</f>
        <v>00916315</v>
      </c>
    </row>
    <row r="850" spans="1:2" x14ac:dyDescent="0.25">
      <c r="A850" s="3">
        <v>845</v>
      </c>
      <c r="B850" s="3" t="str">
        <f>"00916562"</f>
        <v>00916562</v>
      </c>
    </row>
    <row r="851" spans="1:2" x14ac:dyDescent="0.25">
      <c r="A851" s="3">
        <v>846</v>
      </c>
      <c r="B851" s="3" t="str">
        <f>"00916791"</f>
        <v>00916791</v>
      </c>
    </row>
    <row r="852" spans="1:2" x14ac:dyDescent="0.25">
      <c r="A852" s="3">
        <v>847</v>
      </c>
      <c r="B852" s="3" t="str">
        <f>"00917072"</f>
        <v>00917072</v>
      </c>
    </row>
    <row r="853" spans="1:2" x14ac:dyDescent="0.25">
      <c r="A853" s="3">
        <v>848</v>
      </c>
      <c r="B853" s="3" t="str">
        <f>"00917927"</f>
        <v>00917927</v>
      </c>
    </row>
    <row r="854" spans="1:2" x14ac:dyDescent="0.25">
      <c r="A854" s="3">
        <v>849</v>
      </c>
      <c r="B854" s="3" t="str">
        <f>"00918266"</f>
        <v>00918266</v>
      </c>
    </row>
    <row r="855" spans="1:2" x14ac:dyDescent="0.25">
      <c r="A855" s="3">
        <v>850</v>
      </c>
      <c r="B855" s="3" t="str">
        <f>"00918369"</f>
        <v>00918369</v>
      </c>
    </row>
    <row r="856" spans="1:2" x14ac:dyDescent="0.25">
      <c r="A856" s="3">
        <v>851</v>
      </c>
      <c r="B856" s="3" t="str">
        <f>"00922785"</f>
        <v>00922785</v>
      </c>
    </row>
    <row r="857" spans="1:2" x14ac:dyDescent="0.25">
      <c r="A857" s="3">
        <v>852</v>
      </c>
      <c r="B857" s="3" t="str">
        <f>"00923119"</f>
        <v>00923119</v>
      </c>
    </row>
    <row r="858" spans="1:2" x14ac:dyDescent="0.25">
      <c r="A858" s="3">
        <v>853</v>
      </c>
      <c r="B858" s="3" t="str">
        <f>"00925627"</f>
        <v>00925627</v>
      </c>
    </row>
    <row r="859" spans="1:2" x14ac:dyDescent="0.25">
      <c r="A859" s="3">
        <v>854</v>
      </c>
      <c r="B859" s="3" t="str">
        <f>"00926440"</f>
        <v>00926440</v>
      </c>
    </row>
    <row r="860" spans="1:2" x14ac:dyDescent="0.25">
      <c r="A860" s="3">
        <v>855</v>
      </c>
      <c r="B860" s="3" t="str">
        <f>"00926477"</f>
        <v>00926477</v>
      </c>
    </row>
    <row r="861" spans="1:2" x14ac:dyDescent="0.25">
      <c r="A861" s="3">
        <v>856</v>
      </c>
      <c r="B861" s="3" t="str">
        <f>"00926633"</f>
        <v>00926633</v>
      </c>
    </row>
    <row r="862" spans="1:2" x14ac:dyDescent="0.25">
      <c r="A862" s="3">
        <v>857</v>
      </c>
      <c r="B862" s="3" t="str">
        <f>"00926820"</f>
        <v>00926820</v>
      </c>
    </row>
    <row r="863" spans="1:2" x14ac:dyDescent="0.25">
      <c r="A863" s="3">
        <v>858</v>
      </c>
      <c r="B863" s="3" t="str">
        <f>"00927635"</f>
        <v>00927635</v>
      </c>
    </row>
    <row r="864" spans="1:2" x14ac:dyDescent="0.25">
      <c r="A864" s="3">
        <v>859</v>
      </c>
      <c r="B864" s="3" t="str">
        <f>"00927706"</f>
        <v>00927706</v>
      </c>
    </row>
    <row r="865" spans="1:2" x14ac:dyDescent="0.25">
      <c r="A865" s="3">
        <v>860</v>
      </c>
      <c r="B865" s="3" t="str">
        <f>"00928029"</f>
        <v>00928029</v>
      </c>
    </row>
    <row r="866" spans="1:2" x14ac:dyDescent="0.25">
      <c r="A866" s="3">
        <v>861</v>
      </c>
      <c r="B866" s="3" t="str">
        <f>"00928923"</f>
        <v>00928923</v>
      </c>
    </row>
    <row r="867" spans="1:2" x14ac:dyDescent="0.25">
      <c r="A867" s="3">
        <v>862</v>
      </c>
      <c r="B867" s="3" t="str">
        <f>"00929574"</f>
        <v>00929574</v>
      </c>
    </row>
    <row r="868" spans="1:2" x14ac:dyDescent="0.25">
      <c r="A868" s="3">
        <v>863</v>
      </c>
      <c r="B868" s="3" t="str">
        <f>"00929724"</f>
        <v>00929724</v>
      </c>
    </row>
    <row r="869" spans="1:2" x14ac:dyDescent="0.25">
      <c r="A869" s="3">
        <v>864</v>
      </c>
      <c r="B869" s="3" t="str">
        <f>"00931352"</f>
        <v>00931352</v>
      </c>
    </row>
    <row r="870" spans="1:2" x14ac:dyDescent="0.25">
      <c r="A870" s="3">
        <v>865</v>
      </c>
      <c r="B870" s="3" t="str">
        <f>"00931497"</f>
        <v>00931497</v>
      </c>
    </row>
    <row r="871" spans="1:2" x14ac:dyDescent="0.25">
      <c r="A871" s="3">
        <v>866</v>
      </c>
      <c r="B871" s="3" t="str">
        <f>"00931952"</f>
        <v>00931952</v>
      </c>
    </row>
    <row r="872" spans="1:2" x14ac:dyDescent="0.25">
      <c r="A872" s="3">
        <v>867</v>
      </c>
      <c r="B872" s="3" t="str">
        <f>"00932080"</f>
        <v>00932080</v>
      </c>
    </row>
    <row r="873" spans="1:2" x14ac:dyDescent="0.25">
      <c r="A873" s="3">
        <v>868</v>
      </c>
      <c r="B873" s="3" t="str">
        <f>"00932199"</f>
        <v>00932199</v>
      </c>
    </row>
    <row r="874" spans="1:2" x14ac:dyDescent="0.25">
      <c r="A874" s="3">
        <v>869</v>
      </c>
      <c r="B874" s="3" t="str">
        <f>"00932602"</f>
        <v>00932602</v>
      </c>
    </row>
    <row r="875" spans="1:2" x14ac:dyDescent="0.25">
      <c r="A875" s="3">
        <v>870</v>
      </c>
      <c r="B875" s="3" t="str">
        <f>"00932798"</f>
        <v>00932798</v>
      </c>
    </row>
    <row r="876" spans="1:2" x14ac:dyDescent="0.25">
      <c r="A876" s="3">
        <v>871</v>
      </c>
      <c r="B876" s="3" t="str">
        <f>"00932946"</f>
        <v>00932946</v>
      </c>
    </row>
    <row r="877" spans="1:2" x14ac:dyDescent="0.25">
      <c r="A877" s="3">
        <v>872</v>
      </c>
      <c r="B877" s="3" t="str">
        <f>"00933060"</f>
        <v>00933060</v>
      </c>
    </row>
    <row r="878" spans="1:2" x14ac:dyDescent="0.25">
      <c r="A878" s="3">
        <v>873</v>
      </c>
      <c r="B878" s="3" t="str">
        <f>"00933955"</f>
        <v>00933955</v>
      </c>
    </row>
    <row r="879" spans="1:2" x14ac:dyDescent="0.25">
      <c r="A879" s="3">
        <v>874</v>
      </c>
      <c r="B879" s="3" t="str">
        <f>"00933997"</f>
        <v>00933997</v>
      </c>
    </row>
    <row r="880" spans="1:2" x14ac:dyDescent="0.25">
      <c r="A880" s="3">
        <v>875</v>
      </c>
      <c r="B880" s="3" t="str">
        <f>"00934007"</f>
        <v>00934007</v>
      </c>
    </row>
    <row r="881" spans="1:2" x14ac:dyDescent="0.25">
      <c r="A881" s="3">
        <v>876</v>
      </c>
      <c r="B881" s="3" t="str">
        <f>"00934027"</f>
        <v>00934027</v>
      </c>
    </row>
    <row r="882" spans="1:2" x14ac:dyDescent="0.25">
      <c r="A882" s="3">
        <v>877</v>
      </c>
      <c r="B882" s="3" t="str">
        <f>"00934641"</f>
        <v>00934641</v>
      </c>
    </row>
    <row r="883" spans="1:2" x14ac:dyDescent="0.25">
      <c r="A883" s="3">
        <v>878</v>
      </c>
      <c r="B883" s="3" t="str">
        <f>"00935613"</f>
        <v>00935613</v>
      </c>
    </row>
    <row r="884" spans="1:2" x14ac:dyDescent="0.25">
      <c r="A884" s="3">
        <v>879</v>
      </c>
      <c r="B884" s="3" t="str">
        <f>"00937060"</f>
        <v>00937060</v>
      </c>
    </row>
    <row r="885" spans="1:2" x14ac:dyDescent="0.25">
      <c r="A885" s="3">
        <v>880</v>
      </c>
      <c r="B885" s="3" t="str">
        <f>"00937252"</f>
        <v>00937252</v>
      </c>
    </row>
    <row r="886" spans="1:2" x14ac:dyDescent="0.25">
      <c r="A886" s="3">
        <v>881</v>
      </c>
      <c r="B886" s="3" t="str">
        <f>"00937917"</f>
        <v>00937917</v>
      </c>
    </row>
    <row r="887" spans="1:2" x14ac:dyDescent="0.25">
      <c r="A887" s="3">
        <v>882</v>
      </c>
      <c r="B887" s="3" t="str">
        <f>"00939281"</f>
        <v>00939281</v>
      </c>
    </row>
    <row r="888" spans="1:2" x14ac:dyDescent="0.25">
      <c r="A888" s="3">
        <v>883</v>
      </c>
      <c r="B888" s="3" t="str">
        <f>"00940413"</f>
        <v>00940413</v>
      </c>
    </row>
    <row r="889" spans="1:2" x14ac:dyDescent="0.25">
      <c r="A889" s="3">
        <v>884</v>
      </c>
      <c r="B889" s="3" t="str">
        <f>"00940525"</f>
        <v>00940525</v>
      </c>
    </row>
    <row r="890" spans="1:2" x14ac:dyDescent="0.25">
      <c r="A890" s="3">
        <v>885</v>
      </c>
      <c r="B890" s="3" t="str">
        <f>"00940560"</f>
        <v>00940560</v>
      </c>
    </row>
    <row r="891" spans="1:2" x14ac:dyDescent="0.25">
      <c r="A891" s="3">
        <v>886</v>
      </c>
      <c r="B891" s="3" t="str">
        <f>"00941265"</f>
        <v>00941265</v>
      </c>
    </row>
    <row r="892" spans="1:2" x14ac:dyDescent="0.25">
      <c r="A892" s="3">
        <v>887</v>
      </c>
      <c r="B892" s="3" t="str">
        <f>"00941902"</f>
        <v>00941902</v>
      </c>
    </row>
    <row r="893" spans="1:2" x14ac:dyDescent="0.25">
      <c r="A893" s="3">
        <v>888</v>
      </c>
      <c r="B893" s="3" t="str">
        <f>"00942687"</f>
        <v>00942687</v>
      </c>
    </row>
    <row r="894" spans="1:2" x14ac:dyDescent="0.25">
      <c r="A894" s="3">
        <v>889</v>
      </c>
      <c r="B894" s="3" t="str">
        <f>"00947151"</f>
        <v>00947151</v>
      </c>
    </row>
    <row r="895" spans="1:2" x14ac:dyDescent="0.25">
      <c r="A895" s="3">
        <v>890</v>
      </c>
      <c r="B895" s="3" t="str">
        <f>"00947507"</f>
        <v>00947507</v>
      </c>
    </row>
    <row r="896" spans="1:2" x14ac:dyDescent="0.25">
      <c r="A896" s="3">
        <v>891</v>
      </c>
      <c r="B896" s="3" t="str">
        <f>"00954308"</f>
        <v>00954308</v>
      </c>
    </row>
    <row r="897" spans="1:2" x14ac:dyDescent="0.25">
      <c r="A897" s="3">
        <v>892</v>
      </c>
      <c r="B897" s="3" t="str">
        <f>"00958372"</f>
        <v>00958372</v>
      </c>
    </row>
    <row r="898" spans="1:2" x14ac:dyDescent="0.25">
      <c r="A898" s="3">
        <v>893</v>
      </c>
      <c r="B898" s="3" t="str">
        <f>"00962140"</f>
        <v>00962140</v>
      </c>
    </row>
    <row r="899" spans="1:2" x14ac:dyDescent="0.25">
      <c r="A899" s="3">
        <v>894</v>
      </c>
      <c r="B899" s="3" t="str">
        <f>"00964110"</f>
        <v>00964110</v>
      </c>
    </row>
    <row r="900" spans="1:2" x14ac:dyDescent="0.25">
      <c r="A900" s="3">
        <v>895</v>
      </c>
      <c r="B900" s="3" t="str">
        <f>"00965250"</f>
        <v>00965250</v>
      </c>
    </row>
    <row r="901" spans="1:2" x14ac:dyDescent="0.25">
      <c r="A901" s="3">
        <v>896</v>
      </c>
      <c r="B901" s="3" t="str">
        <f>"00966143"</f>
        <v>00966143</v>
      </c>
    </row>
    <row r="902" spans="1:2" x14ac:dyDescent="0.25">
      <c r="A902" s="3">
        <v>897</v>
      </c>
      <c r="B902" s="3" t="str">
        <f>"00967674"</f>
        <v>00967674</v>
      </c>
    </row>
    <row r="903" spans="1:2" x14ac:dyDescent="0.25">
      <c r="A903" s="3">
        <v>898</v>
      </c>
      <c r="B903" s="3" t="str">
        <f>"00969942"</f>
        <v>00969942</v>
      </c>
    </row>
    <row r="904" spans="1:2" x14ac:dyDescent="0.25">
      <c r="A904" s="3">
        <v>899</v>
      </c>
      <c r="B904" s="3" t="str">
        <f>"00970333"</f>
        <v>00970333</v>
      </c>
    </row>
    <row r="905" spans="1:2" x14ac:dyDescent="0.25">
      <c r="A905" s="3">
        <v>900</v>
      </c>
      <c r="B905" s="3" t="str">
        <f>"00970757"</f>
        <v>00970757</v>
      </c>
    </row>
    <row r="906" spans="1:2" x14ac:dyDescent="0.25">
      <c r="A906" s="3">
        <v>901</v>
      </c>
      <c r="B906" s="3" t="str">
        <f>"00970953"</f>
        <v>00970953</v>
      </c>
    </row>
    <row r="907" spans="1:2" x14ac:dyDescent="0.25">
      <c r="A907" s="3">
        <v>902</v>
      </c>
      <c r="B907" s="3" t="str">
        <f>"00971239"</f>
        <v>00971239</v>
      </c>
    </row>
    <row r="908" spans="1:2" x14ac:dyDescent="0.25">
      <c r="A908" s="3">
        <v>903</v>
      </c>
      <c r="B908" s="3" t="str">
        <f>"00971724"</f>
        <v>00971724</v>
      </c>
    </row>
    <row r="909" spans="1:2" x14ac:dyDescent="0.25">
      <c r="A909" s="3">
        <v>904</v>
      </c>
      <c r="B909" s="3" t="str">
        <f>"00972543"</f>
        <v>00972543</v>
      </c>
    </row>
    <row r="910" spans="1:2" x14ac:dyDescent="0.25">
      <c r="A910" s="3">
        <v>905</v>
      </c>
      <c r="B910" s="3" t="str">
        <f>"00972623"</f>
        <v>00972623</v>
      </c>
    </row>
    <row r="911" spans="1:2" x14ac:dyDescent="0.25">
      <c r="A911" s="3">
        <v>906</v>
      </c>
      <c r="B911" s="3" t="str">
        <f>"00972686"</f>
        <v>00972686</v>
      </c>
    </row>
    <row r="912" spans="1:2" x14ac:dyDescent="0.25">
      <c r="A912" s="3">
        <v>907</v>
      </c>
      <c r="B912" s="3" t="str">
        <f>"00972857"</f>
        <v>00972857</v>
      </c>
    </row>
    <row r="913" spans="1:2" x14ac:dyDescent="0.25">
      <c r="A913" s="3">
        <v>908</v>
      </c>
      <c r="B913" s="3" t="str">
        <f>"00972875"</f>
        <v>00972875</v>
      </c>
    </row>
    <row r="914" spans="1:2" x14ac:dyDescent="0.25">
      <c r="A914" s="3">
        <v>909</v>
      </c>
      <c r="B914" s="3" t="str">
        <f>"00972944"</f>
        <v>00972944</v>
      </c>
    </row>
    <row r="915" spans="1:2" x14ac:dyDescent="0.25">
      <c r="A915" s="3">
        <v>910</v>
      </c>
      <c r="B915" s="3" t="str">
        <f>"00973131"</f>
        <v>00973131</v>
      </c>
    </row>
    <row r="916" spans="1:2" x14ac:dyDescent="0.25">
      <c r="A916" s="3">
        <v>911</v>
      </c>
      <c r="B916" s="3" t="str">
        <f>"00973149"</f>
        <v>00973149</v>
      </c>
    </row>
    <row r="917" spans="1:2" x14ac:dyDescent="0.25">
      <c r="A917" s="3">
        <v>912</v>
      </c>
      <c r="B917" s="3" t="str">
        <f>"00974729"</f>
        <v>00974729</v>
      </c>
    </row>
    <row r="918" spans="1:2" x14ac:dyDescent="0.25">
      <c r="A918" s="3">
        <v>913</v>
      </c>
      <c r="B918" s="3" t="str">
        <f>"00975138"</f>
        <v>00975138</v>
      </c>
    </row>
    <row r="919" spans="1:2" x14ac:dyDescent="0.25">
      <c r="A919" s="3">
        <v>914</v>
      </c>
      <c r="B919" s="3" t="str">
        <f>"00975607"</f>
        <v>00975607</v>
      </c>
    </row>
    <row r="920" spans="1:2" x14ac:dyDescent="0.25">
      <c r="A920" s="3">
        <v>915</v>
      </c>
      <c r="B920" s="3" t="str">
        <f>"00975759"</f>
        <v>00975759</v>
      </c>
    </row>
    <row r="921" spans="1:2" x14ac:dyDescent="0.25">
      <c r="A921" s="3">
        <v>916</v>
      </c>
      <c r="B921" s="3" t="str">
        <f>"00976196"</f>
        <v>00976196</v>
      </c>
    </row>
    <row r="922" spans="1:2" x14ac:dyDescent="0.25">
      <c r="A922" s="3">
        <v>917</v>
      </c>
      <c r="B922" s="3" t="str">
        <f>"00976913"</f>
        <v>00976913</v>
      </c>
    </row>
    <row r="923" spans="1:2" x14ac:dyDescent="0.25">
      <c r="A923" s="3">
        <v>918</v>
      </c>
      <c r="B923" s="3" t="str">
        <f>"00976995"</f>
        <v>00976995</v>
      </c>
    </row>
    <row r="924" spans="1:2" x14ac:dyDescent="0.25">
      <c r="A924" s="3">
        <v>919</v>
      </c>
      <c r="B924" s="3" t="str">
        <f>"00977616"</f>
        <v>00977616</v>
      </c>
    </row>
    <row r="925" spans="1:2" x14ac:dyDescent="0.25">
      <c r="A925" s="3">
        <v>920</v>
      </c>
      <c r="B925" s="3" t="str">
        <f>"00977886"</f>
        <v>00977886</v>
      </c>
    </row>
    <row r="926" spans="1:2" x14ac:dyDescent="0.25">
      <c r="A926" s="3">
        <v>921</v>
      </c>
      <c r="B926" s="3" t="str">
        <f>"00978885"</f>
        <v>00978885</v>
      </c>
    </row>
    <row r="927" spans="1:2" x14ac:dyDescent="0.25">
      <c r="A927" s="3">
        <v>922</v>
      </c>
      <c r="B927" s="3" t="str">
        <f>"00978981"</f>
        <v>00978981</v>
      </c>
    </row>
    <row r="928" spans="1:2" x14ac:dyDescent="0.25">
      <c r="A928" s="3">
        <v>923</v>
      </c>
      <c r="B928" s="3" t="str">
        <f>"00979276"</f>
        <v>00979276</v>
      </c>
    </row>
    <row r="929" spans="1:2" x14ac:dyDescent="0.25">
      <c r="A929" s="3">
        <v>924</v>
      </c>
      <c r="B929" s="3" t="str">
        <f>"00980804"</f>
        <v>00980804</v>
      </c>
    </row>
    <row r="930" spans="1:2" x14ac:dyDescent="0.25">
      <c r="A930" s="3">
        <v>925</v>
      </c>
      <c r="B930" s="3" t="str">
        <f>"00980817"</f>
        <v>00980817</v>
      </c>
    </row>
    <row r="931" spans="1:2" x14ac:dyDescent="0.25">
      <c r="A931" s="3">
        <v>926</v>
      </c>
      <c r="B931" s="3" t="str">
        <f>"00981013"</f>
        <v>00981013</v>
      </c>
    </row>
    <row r="932" spans="1:2" x14ac:dyDescent="0.25">
      <c r="A932" s="3">
        <v>927</v>
      </c>
      <c r="B932" s="3" t="str">
        <f>"00981539"</f>
        <v>00981539</v>
      </c>
    </row>
    <row r="933" spans="1:2" x14ac:dyDescent="0.25">
      <c r="A933" s="3">
        <v>928</v>
      </c>
      <c r="B933" s="3" t="str">
        <f>"00982593"</f>
        <v>00982593</v>
      </c>
    </row>
    <row r="934" spans="1:2" x14ac:dyDescent="0.25">
      <c r="A934" s="3">
        <v>929</v>
      </c>
      <c r="B934" s="3" t="str">
        <f>"00983596"</f>
        <v>00983596</v>
      </c>
    </row>
    <row r="935" spans="1:2" x14ac:dyDescent="0.25">
      <c r="A935" s="3">
        <v>930</v>
      </c>
      <c r="B935" s="3" t="str">
        <f>"00984321"</f>
        <v>00984321</v>
      </c>
    </row>
    <row r="936" spans="1:2" x14ac:dyDescent="0.25">
      <c r="A936" s="3">
        <v>931</v>
      </c>
      <c r="B936" s="3" t="str">
        <f>"00984615"</f>
        <v>00984615</v>
      </c>
    </row>
    <row r="937" spans="1:2" x14ac:dyDescent="0.25">
      <c r="A937" s="3">
        <v>932</v>
      </c>
      <c r="B937" s="3" t="str">
        <f>"00985462"</f>
        <v>00985462</v>
      </c>
    </row>
    <row r="938" spans="1:2" x14ac:dyDescent="0.25">
      <c r="A938" s="3">
        <v>933</v>
      </c>
      <c r="B938" s="3" t="str">
        <f>"00986301"</f>
        <v>00986301</v>
      </c>
    </row>
    <row r="939" spans="1:2" x14ac:dyDescent="0.25">
      <c r="A939" s="3">
        <v>934</v>
      </c>
      <c r="B939" s="3" t="str">
        <f>"00988667"</f>
        <v>00988667</v>
      </c>
    </row>
    <row r="940" spans="1:2" x14ac:dyDescent="0.25">
      <c r="A940" s="3">
        <v>935</v>
      </c>
      <c r="B940" s="3" t="str">
        <f>"00989091"</f>
        <v>00989091</v>
      </c>
    </row>
    <row r="941" spans="1:2" x14ac:dyDescent="0.25">
      <c r="A941" s="3">
        <v>936</v>
      </c>
      <c r="B941" s="3" t="str">
        <f>"00989129"</f>
        <v>00989129</v>
      </c>
    </row>
    <row r="942" spans="1:2" x14ac:dyDescent="0.25">
      <c r="A942" s="3">
        <v>937</v>
      </c>
      <c r="B942" s="3" t="str">
        <f>"00989468"</f>
        <v>00989468</v>
      </c>
    </row>
    <row r="943" spans="1:2" x14ac:dyDescent="0.25">
      <c r="A943" s="3">
        <v>938</v>
      </c>
      <c r="B943" s="3" t="str">
        <f>"00990329"</f>
        <v>00990329</v>
      </c>
    </row>
    <row r="944" spans="1:2" x14ac:dyDescent="0.25">
      <c r="A944" s="3">
        <v>939</v>
      </c>
      <c r="B944" s="3" t="str">
        <f>"00990881"</f>
        <v>00990881</v>
      </c>
    </row>
    <row r="945" spans="1:2" x14ac:dyDescent="0.25">
      <c r="A945" s="3">
        <v>940</v>
      </c>
      <c r="B945" s="3" t="str">
        <f>"00991055"</f>
        <v>00991055</v>
      </c>
    </row>
    <row r="946" spans="1:2" x14ac:dyDescent="0.25">
      <c r="A946" s="3">
        <v>941</v>
      </c>
      <c r="B946" s="3" t="str">
        <f>"00993165"</f>
        <v>00993165</v>
      </c>
    </row>
    <row r="947" spans="1:2" x14ac:dyDescent="0.25">
      <c r="A947" s="3">
        <v>942</v>
      </c>
      <c r="B947" s="3" t="str">
        <f>"00994046"</f>
        <v>00994046</v>
      </c>
    </row>
    <row r="948" spans="1:2" x14ac:dyDescent="0.25">
      <c r="A948" s="3">
        <v>943</v>
      </c>
      <c r="B948" s="3" t="str">
        <f>"00994698"</f>
        <v>00994698</v>
      </c>
    </row>
    <row r="949" spans="1:2" x14ac:dyDescent="0.25">
      <c r="A949" s="3">
        <v>944</v>
      </c>
      <c r="B949" s="3" t="str">
        <f>"00995340"</f>
        <v>00995340</v>
      </c>
    </row>
    <row r="950" spans="1:2" x14ac:dyDescent="0.25">
      <c r="A950" s="3">
        <v>945</v>
      </c>
      <c r="B950" s="3" t="str">
        <f>"00995342"</f>
        <v>00995342</v>
      </c>
    </row>
    <row r="951" spans="1:2" x14ac:dyDescent="0.25">
      <c r="A951" s="3">
        <v>946</v>
      </c>
      <c r="B951" s="3" t="str">
        <f>"00995406"</f>
        <v>00995406</v>
      </c>
    </row>
    <row r="952" spans="1:2" x14ac:dyDescent="0.25">
      <c r="A952" s="3">
        <v>947</v>
      </c>
      <c r="B952" s="3" t="str">
        <f>"00996762"</f>
        <v>00996762</v>
      </c>
    </row>
    <row r="953" spans="1:2" x14ac:dyDescent="0.25">
      <c r="A953" s="3">
        <v>948</v>
      </c>
      <c r="B953" s="3" t="str">
        <f>"00996996"</f>
        <v>00996996</v>
      </c>
    </row>
    <row r="954" spans="1:2" x14ac:dyDescent="0.25">
      <c r="A954" s="3">
        <v>949</v>
      </c>
      <c r="B954" s="3" t="str">
        <f>"00997188"</f>
        <v>00997188</v>
      </c>
    </row>
    <row r="955" spans="1:2" x14ac:dyDescent="0.25">
      <c r="A955" s="3">
        <v>950</v>
      </c>
      <c r="B955" s="3" t="str">
        <f>"00998122"</f>
        <v>00998122</v>
      </c>
    </row>
    <row r="956" spans="1:2" x14ac:dyDescent="0.25">
      <c r="A956" s="3">
        <v>951</v>
      </c>
      <c r="B956" s="3" t="str">
        <f>"00998181"</f>
        <v>00998181</v>
      </c>
    </row>
    <row r="957" spans="1:2" x14ac:dyDescent="0.25">
      <c r="A957" s="3">
        <v>952</v>
      </c>
      <c r="B957" s="3" t="str">
        <f>"00998301"</f>
        <v>00998301</v>
      </c>
    </row>
    <row r="958" spans="1:2" x14ac:dyDescent="0.25">
      <c r="A958" s="3">
        <v>953</v>
      </c>
      <c r="B958" s="3" t="str">
        <f>"00999495"</f>
        <v>00999495</v>
      </c>
    </row>
    <row r="959" spans="1:2" x14ac:dyDescent="0.25">
      <c r="A959" s="3">
        <v>954</v>
      </c>
      <c r="B959" s="3" t="str">
        <f>"00999669"</f>
        <v>00999669</v>
      </c>
    </row>
    <row r="960" spans="1:2" x14ac:dyDescent="0.25">
      <c r="A960" s="3">
        <v>955</v>
      </c>
      <c r="B960" s="3" t="str">
        <f>"01000895"</f>
        <v>01000895</v>
      </c>
    </row>
    <row r="961" spans="1:2" x14ac:dyDescent="0.25">
      <c r="A961" s="3">
        <v>956</v>
      </c>
      <c r="B961" s="3" t="str">
        <f>"01001077"</f>
        <v>01001077</v>
      </c>
    </row>
    <row r="962" spans="1:2" x14ac:dyDescent="0.25">
      <c r="A962" s="3">
        <v>957</v>
      </c>
      <c r="B962" s="3" t="str">
        <f>"01001389"</f>
        <v>01001389</v>
      </c>
    </row>
    <row r="963" spans="1:2" x14ac:dyDescent="0.25">
      <c r="A963" s="3">
        <v>958</v>
      </c>
      <c r="B963" s="3" t="str">
        <f>"01001485"</f>
        <v>01001485</v>
      </c>
    </row>
    <row r="964" spans="1:2" x14ac:dyDescent="0.25">
      <c r="A964" s="3">
        <v>959</v>
      </c>
      <c r="B964" s="3" t="str">
        <f>"01001731"</f>
        <v>01001731</v>
      </c>
    </row>
    <row r="965" spans="1:2" x14ac:dyDescent="0.25">
      <c r="A965" s="3">
        <v>960</v>
      </c>
      <c r="B965" s="3" t="str">
        <f>"01001813"</f>
        <v>01001813</v>
      </c>
    </row>
    <row r="966" spans="1:2" x14ac:dyDescent="0.25">
      <c r="A966" s="3">
        <v>961</v>
      </c>
      <c r="B966" s="3" t="str">
        <f>"01002152"</f>
        <v>01002152</v>
      </c>
    </row>
    <row r="967" spans="1:2" x14ac:dyDescent="0.25">
      <c r="A967" s="3">
        <v>962</v>
      </c>
      <c r="B967" s="3" t="str">
        <f>"01002524"</f>
        <v>01002524</v>
      </c>
    </row>
    <row r="968" spans="1:2" x14ac:dyDescent="0.25">
      <c r="A968" s="3">
        <v>963</v>
      </c>
      <c r="B968" s="3" t="str">
        <f>"01003522"</f>
        <v>01003522</v>
      </c>
    </row>
    <row r="969" spans="1:2" x14ac:dyDescent="0.25">
      <c r="A969" s="3">
        <v>964</v>
      </c>
      <c r="B969" s="3" t="str">
        <f>"01003771"</f>
        <v>01003771</v>
      </c>
    </row>
    <row r="970" spans="1:2" x14ac:dyDescent="0.25">
      <c r="A970" s="3">
        <v>965</v>
      </c>
      <c r="B970" s="3" t="str">
        <f>"01004971"</f>
        <v>01004971</v>
      </c>
    </row>
    <row r="971" spans="1:2" x14ac:dyDescent="0.25">
      <c r="A971" s="3">
        <v>966</v>
      </c>
      <c r="B971" s="3" t="str">
        <f>"01005131"</f>
        <v>01005131</v>
      </c>
    </row>
    <row r="972" spans="1:2" x14ac:dyDescent="0.25">
      <c r="A972" s="3">
        <v>967</v>
      </c>
      <c r="B972" s="3" t="str">
        <f>"01006008"</f>
        <v>01006008</v>
      </c>
    </row>
    <row r="973" spans="1:2" x14ac:dyDescent="0.25">
      <c r="A973" s="3">
        <v>968</v>
      </c>
      <c r="B973" s="3" t="str">
        <f>"01006243"</f>
        <v>01006243</v>
      </c>
    </row>
    <row r="974" spans="1:2" x14ac:dyDescent="0.25">
      <c r="A974" s="3">
        <v>969</v>
      </c>
      <c r="B974" s="3" t="str">
        <f>"01006497"</f>
        <v>01006497</v>
      </c>
    </row>
    <row r="975" spans="1:2" x14ac:dyDescent="0.25">
      <c r="A975" s="3">
        <v>970</v>
      </c>
      <c r="B975" s="3" t="str">
        <f>"01007015"</f>
        <v>01007015</v>
      </c>
    </row>
    <row r="976" spans="1:2" x14ac:dyDescent="0.25">
      <c r="A976" s="3">
        <v>971</v>
      </c>
      <c r="B976" s="3" t="str">
        <f>"01007107"</f>
        <v>01007107</v>
      </c>
    </row>
    <row r="977" spans="1:2" x14ac:dyDescent="0.25">
      <c r="A977" s="3">
        <v>972</v>
      </c>
      <c r="B977" s="3" t="str">
        <f>"01007353"</f>
        <v>01007353</v>
      </c>
    </row>
    <row r="978" spans="1:2" x14ac:dyDescent="0.25">
      <c r="A978" s="3">
        <v>973</v>
      </c>
      <c r="B978" s="3" t="str">
        <f>"01007841"</f>
        <v>01007841</v>
      </c>
    </row>
    <row r="979" spans="1:2" x14ac:dyDescent="0.25">
      <c r="A979" s="3">
        <v>974</v>
      </c>
      <c r="B979" s="3" t="str">
        <f>"01007923"</f>
        <v>01007923</v>
      </c>
    </row>
    <row r="980" spans="1:2" x14ac:dyDescent="0.25">
      <c r="A980" s="3">
        <v>975</v>
      </c>
      <c r="B980" s="3" t="str">
        <f>"01007990"</f>
        <v>01007990</v>
      </c>
    </row>
    <row r="981" spans="1:2" x14ac:dyDescent="0.25">
      <c r="A981" s="3">
        <v>976</v>
      </c>
      <c r="B981" s="3" t="str">
        <f>"01008401"</f>
        <v>01008401</v>
      </c>
    </row>
    <row r="982" spans="1:2" x14ac:dyDescent="0.25">
      <c r="A982" s="3">
        <v>977</v>
      </c>
      <c r="B982" s="3" t="str">
        <f>"01008446"</f>
        <v>01008446</v>
      </c>
    </row>
    <row r="983" spans="1:2" x14ac:dyDescent="0.25">
      <c r="A983" s="3">
        <v>978</v>
      </c>
      <c r="B983" s="3" t="str">
        <f>"01009237"</f>
        <v>01009237</v>
      </c>
    </row>
    <row r="984" spans="1:2" x14ac:dyDescent="0.25">
      <c r="A984" s="3">
        <v>979</v>
      </c>
      <c r="B984" s="3" t="str">
        <f>"01009448"</f>
        <v>01009448</v>
      </c>
    </row>
    <row r="985" spans="1:2" x14ac:dyDescent="0.25">
      <c r="A985" s="3">
        <v>980</v>
      </c>
      <c r="B985" s="3" t="str">
        <f>"01009844"</f>
        <v>01009844</v>
      </c>
    </row>
    <row r="986" spans="1:2" x14ac:dyDescent="0.25">
      <c r="A986" s="3">
        <v>981</v>
      </c>
      <c r="B986" s="3" t="str">
        <f>"01012127"</f>
        <v>01012127</v>
      </c>
    </row>
    <row r="987" spans="1:2" x14ac:dyDescent="0.25">
      <c r="A987" s="3">
        <v>982</v>
      </c>
      <c r="B987" s="3" t="str">
        <f>"01012465"</f>
        <v>01012465</v>
      </c>
    </row>
    <row r="988" spans="1:2" x14ac:dyDescent="0.25">
      <c r="A988" s="3">
        <v>983</v>
      </c>
      <c r="B988" s="3" t="str">
        <f>"01012657"</f>
        <v>01012657</v>
      </c>
    </row>
    <row r="989" spans="1:2" x14ac:dyDescent="0.25">
      <c r="A989" s="3">
        <v>984</v>
      </c>
      <c r="B989" s="3" t="str">
        <f>"01014164"</f>
        <v>01014164</v>
      </c>
    </row>
    <row r="990" spans="1:2" x14ac:dyDescent="0.25">
      <c r="A990" s="3">
        <v>985</v>
      </c>
      <c r="B990" s="3" t="str">
        <f>"01014210"</f>
        <v>01014210</v>
      </c>
    </row>
    <row r="991" spans="1:2" x14ac:dyDescent="0.25">
      <c r="A991" s="3">
        <v>986</v>
      </c>
      <c r="B991" s="3" t="str">
        <f>"01015116"</f>
        <v>01015116</v>
      </c>
    </row>
    <row r="992" spans="1:2" x14ac:dyDescent="0.25">
      <c r="A992" s="3">
        <v>987</v>
      </c>
      <c r="B992" s="3" t="str">
        <f>"01015264"</f>
        <v>01015264</v>
      </c>
    </row>
    <row r="993" spans="1:2" x14ac:dyDescent="0.25">
      <c r="A993" s="3">
        <v>988</v>
      </c>
      <c r="B993" s="3" t="str">
        <f>"01015279"</f>
        <v>01015279</v>
      </c>
    </row>
    <row r="994" spans="1:2" x14ac:dyDescent="0.25">
      <c r="A994" s="3">
        <v>989</v>
      </c>
      <c r="B994" s="3" t="str">
        <f>"01015614"</f>
        <v>01015614</v>
      </c>
    </row>
    <row r="995" spans="1:2" x14ac:dyDescent="0.25">
      <c r="A995" s="3">
        <v>990</v>
      </c>
      <c r="B995" s="3" t="str">
        <f>"01015749"</f>
        <v>01015749</v>
      </c>
    </row>
    <row r="996" spans="1:2" x14ac:dyDescent="0.25">
      <c r="A996" s="3">
        <v>991</v>
      </c>
      <c r="B996" s="3" t="str">
        <f>"01017360"</f>
        <v>01017360</v>
      </c>
    </row>
    <row r="997" spans="1:2" x14ac:dyDescent="0.25">
      <c r="A997" s="3">
        <v>992</v>
      </c>
      <c r="B997" s="3" t="str">
        <f>"01018652"</f>
        <v>01018652</v>
      </c>
    </row>
    <row r="998" spans="1:2" x14ac:dyDescent="0.25">
      <c r="A998" s="3">
        <v>993</v>
      </c>
      <c r="B998" s="3" t="str">
        <f>"01019051"</f>
        <v>01019051</v>
      </c>
    </row>
    <row r="999" spans="1:2" x14ac:dyDescent="0.25">
      <c r="A999" s="3">
        <v>994</v>
      </c>
      <c r="B999" s="3" t="str">
        <f>"01019220"</f>
        <v>01019220</v>
      </c>
    </row>
    <row r="1000" spans="1:2" x14ac:dyDescent="0.25">
      <c r="A1000" s="3">
        <v>995</v>
      </c>
      <c r="B1000" s="3" t="str">
        <f>"01019445"</f>
        <v>01019445</v>
      </c>
    </row>
    <row r="1001" spans="1:2" x14ac:dyDescent="0.25">
      <c r="A1001" s="3">
        <v>996</v>
      </c>
      <c r="B1001" s="3" t="str">
        <f>"01020148"</f>
        <v>01020148</v>
      </c>
    </row>
    <row r="1002" spans="1:2" x14ac:dyDescent="0.25">
      <c r="A1002" s="3">
        <v>997</v>
      </c>
      <c r="B1002" s="3" t="str">
        <f>"01020850"</f>
        <v>01020850</v>
      </c>
    </row>
    <row r="1003" spans="1:2" x14ac:dyDescent="0.25">
      <c r="A1003" s="3">
        <v>998</v>
      </c>
      <c r="B1003" s="3" t="str">
        <f>"01020885"</f>
        <v>01020885</v>
      </c>
    </row>
    <row r="1004" spans="1:2" x14ac:dyDescent="0.25">
      <c r="A1004" s="3">
        <v>999</v>
      </c>
      <c r="B1004" s="3" t="str">
        <f>"01021592"</f>
        <v>01021592</v>
      </c>
    </row>
    <row r="1005" spans="1:2" x14ac:dyDescent="0.25">
      <c r="A1005" s="3">
        <v>1000</v>
      </c>
      <c r="B1005" s="3" t="str">
        <f>"01023506"</f>
        <v>01023506</v>
      </c>
    </row>
    <row r="1006" spans="1:2" x14ac:dyDescent="0.25">
      <c r="A1006" s="3">
        <v>1001</v>
      </c>
      <c r="B1006" s="3" t="str">
        <f>"01023657"</f>
        <v>01023657</v>
      </c>
    </row>
    <row r="1007" spans="1:2" x14ac:dyDescent="0.25">
      <c r="A1007" s="3">
        <v>1002</v>
      </c>
      <c r="B1007" s="3" t="str">
        <f>"01023790"</f>
        <v>01023790</v>
      </c>
    </row>
    <row r="1008" spans="1:2" x14ac:dyDescent="0.25">
      <c r="A1008" s="3">
        <v>1003</v>
      </c>
      <c r="B1008" s="3" t="str">
        <f>"01023959"</f>
        <v>01023959</v>
      </c>
    </row>
    <row r="1009" spans="1:2" x14ac:dyDescent="0.25">
      <c r="A1009" s="3">
        <v>1004</v>
      </c>
      <c r="B1009" s="3" t="str">
        <f>"01024632"</f>
        <v>01024632</v>
      </c>
    </row>
    <row r="1010" spans="1:2" x14ac:dyDescent="0.25">
      <c r="A1010" s="3">
        <v>1005</v>
      </c>
      <c r="B1010" s="3" t="str">
        <f>"01024745"</f>
        <v>01024745</v>
      </c>
    </row>
    <row r="1011" spans="1:2" x14ac:dyDescent="0.25">
      <c r="A1011" s="3">
        <v>1006</v>
      </c>
      <c r="B1011" s="3" t="str">
        <f>"01025211"</f>
        <v>01025211</v>
      </c>
    </row>
    <row r="1012" spans="1:2" x14ac:dyDescent="0.25">
      <c r="A1012" s="3">
        <v>1007</v>
      </c>
      <c r="B1012" s="3" t="str">
        <f>"01025381"</f>
        <v>01025381</v>
      </c>
    </row>
    <row r="1013" spans="1:2" x14ac:dyDescent="0.25">
      <c r="A1013" s="3">
        <v>1008</v>
      </c>
      <c r="B1013" s="3" t="str">
        <f>"01026246"</f>
        <v>01026246</v>
      </c>
    </row>
    <row r="1014" spans="1:2" x14ac:dyDescent="0.25">
      <c r="A1014" s="3">
        <v>1009</v>
      </c>
      <c r="B1014" s="3" t="str">
        <f>"01026335"</f>
        <v>01026335</v>
      </c>
    </row>
    <row r="1015" spans="1:2" x14ac:dyDescent="0.25">
      <c r="A1015" s="3">
        <v>1010</v>
      </c>
      <c r="B1015" s="3" t="str">
        <f>"01026904"</f>
        <v>01026904</v>
      </c>
    </row>
    <row r="1016" spans="1:2" x14ac:dyDescent="0.25">
      <c r="A1016" s="3">
        <v>1011</v>
      </c>
      <c r="B1016" s="3" t="str">
        <f>"01027003"</f>
        <v>01027003</v>
      </c>
    </row>
    <row r="1017" spans="1:2" x14ac:dyDescent="0.25">
      <c r="A1017" s="3">
        <v>1012</v>
      </c>
      <c r="B1017" s="3" t="str">
        <f>"01029687"</f>
        <v>01029687</v>
      </c>
    </row>
    <row r="1018" spans="1:2" x14ac:dyDescent="0.25">
      <c r="A1018" s="3">
        <v>1013</v>
      </c>
      <c r="B1018" s="3" t="str">
        <f>"01030267"</f>
        <v>01030267</v>
      </c>
    </row>
    <row r="1019" spans="1:2" x14ac:dyDescent="0.25">
      <c r="A1019" s="3">
        <v>1014</v>
      </c>
      <c r="B1019" s="3" t="str">
        <f>"01031147"</f>
        <v>01031147</v>
      </c>
    </row>
    <row r="1020" spans="1:2" x14ac:dyDescent="0.25">
      <c r="A1020" s="3">
        <v>1015</v>
      </c>
      <c r="B1020" s="3" t="str">
        <f>"01032154"</f>
        <v>01032154</v>
      </c>
    </row>
    <row r="1021" spans="1:2" x14ac:dyDescent="0.25">
      <c r="A1021" s="3">
        <v>1016</v>
      </c>
      <c r="B1021" s="3" t="str">
        <f>"01032573"</f>
        <v>01032573</v>
      </c>
    </row>
    <row r="1022" spans="1:2" x14ac:dyDescent="0.25">
      <c r="A1022" s="3">
        <v>1017</v>
      </c>
      <c r="B1022" s="3" t="str">
        <f>"01032591"</f>
        <v>01032591</v>
      </c>
    </row>
    <row r="1023" spans="1:2" x14ac:dyDescent="0.25">
      <c r="A1023" s="3">
        <v>1018</v>
      </c>
      <c r="B1023" s="3" t="str">
        <f>"01032790"</f>
        <v>01032790</v>
      </c>
    </row>
    <row r="1024" spans="1:2" x14ac:dyDescent="0.25">
      <c r="A1024" s="3">
        <v>1019</v>
      </c>
      <c r="B1024" s="3" t="str">
        <f>"01032874"</f>
        <v>01032874</v>
      </c>
    </row>
    <row r="1025" spans="1:2" x14ac:dyDescent="0.25">
      <c r="A1025" s="3">
        <v>1020</v>
      </c>
      <c r="B1025" s="3" t="str">
        <f>"01032906"</f>
        <v>01032906</v>
      </c>
    </row>
    <row r="1026" spans="1:2" x14ac:dyDescent="0.25">
      <c r="A1026" s="3">
        <v>1021</v>
      </c>
      <c r="B1026" s="3" t="str">
        <f>"01034291"</f>
        <v>01034291</v>
      </c>
    </row>
    <row r="1027" spans="1:2" x14ac:dyDescent="0.25">
      <c r="A1027" s="3">
        <v>1022</v>
      </c>
      <c r="B1027" s="3" t="str">
        <f>"01034444"</f>
        <v>01034444</v>
      </c>
    </row>
    <row r="1028" spans="1:2" x14ac:dyDescent="0.25">
      <c r="A1028" s="3">
        <v>1023</v>
      </c>
      <c r="B1028" s="3" t="str">
        <f>"01034781"</f>
        <v>01034781</v>
      </c>
    </row>
    <row r="1029" spans="1:2" x14ac:dyDescent="0.25">
      <c r="A1029" s="3">
        <v>1024</v>
      </c>
      <c r="B1029" s="3" t="str">
        <f>"01035279"</f>
        <v>01035279</v>
      </c>
    </row>
    <row r="1030" spans="1:2" x14ac:dyDescent="0.25">
      <c r="A1030" s="3">
        <v>1025</v>
      </c>
      <c r="B1030" s="3" t="str">
        <f>"01035566"</f>
        <v>01035566</v>
      </c>
    </row>
    <row r="1031" spans="1:2" x14ac:dyDescent="0.25">
      <c r="A1031" s="3">
        <v>1026</v>
      </c>
      <c r="B1031" s="3" t="str">
        <f>"01035720"</f>
        <v>01035720</v>
      </c>
    </row>
    <row r="1032" spans="1:2" x14ac:dyDescent="0.25">
      <c r="A1032" s="3">
        <v>1027</v>
      </c>
      <c r="B1032" s="3" t="str">
        <f>"01035754"</f>
        <v>01035754</v>
      </c>
    </row>
    <row r="1033" spans="1:2" x14ac:dyDescent="0.25">
      <c r="A1033" s="3">
        <v>1028</v>
      </c>
      <c r="B1033" s="3" t="str">
        <f>"01036194"</f>
        <v>01036194</v>
      </c>
    </row>
    <row r="1034" spans="1:2" x14ac:dyDescent="0.25">
      <c r="A1034" s="3">
        <v>1029</v>
      </c>
      <c r="B1034" s="3" t="str">
        <f>"01036631"</f>
        <v>01036631</v>
      </c>
    </row>
    <row r="1035" spans="1:2" x14ac:dyDescent="0.25">
      <c r="A1035" s="3">
        <v>1030</v>
      </c>
      <c r="B1035" s="3" t="str">
        <f>"01037768"</f>
        <v>01037768</v>
      </c>
    </row>
    <row r="1036" spans="1:2" x14ac:dyDescent="0.25">
      <c r="A1036" s="3">
        <v>1031</v>
      </c>
      <c r="B1036" s="3" t="str">
        <f>"01037856"</f>
        <v>01037856</v>
      </c>
    </row>
    <row r="1037" spans="1:2" x14ac:dyDescent="0.25">
      <c r="A1037" s="3">
        <v>1032</v>
      </c>
      <c r="B1037" s="3" t="str">
        <f>"01037926"</f>
        <v>01037926</v>
      </c>
    </row>
    <row r="1038" spans="1:2" x14ac:dyDescent="0.25">
      <c r="A1038" s="3">
        <v>1033</v>
      </c>
      <c r="B1038" s="3" t="str">
        <f>"01038096"</f>
        <v>01038096</v>
      </c>
    </row>
    <row r="1039" spans="1:2" x14ac:dyDescent="0.25">
      <c r="A1039" s="3">
        <v>1034</v>
      </c>
      <c r="B1039" s="3" t="str">
        <f>"01038327"</f>
        <v>01038327</v>
      </c>
    </row>
    <row r="1040" spans="1:2" x14ac:dyDescent="0.25">
      <c r="A1040" s="3">
        <v>1035</v>
      </c>
      <c r="B1040" s="3" t="str">
        <f>"01038619"</f>
        <v>01038619</v>
      </c>
    </row>
    <row r="1041" spans="1:2" x14ac:dyDescent="0.25">
      <c r="A1041" s="3">
        <v>1036</v>
      </c>
      <c r="B1041" s="3" t="str">
        <f>"01038703"</f>
        <v>01038703</v>
      </c>
    </row>
    <row r="1042" spans="1:2" x14ac:dyDescent="0.25">
      <c r="A1042" s="3">
        <v>1037</v>
      </c>
      <c r="B1042" s="3" t="str">
        <f>"01040706"</f>
        <v>01040706</v>
      </c>
    </row>
    <row r="1043" spans="1:2" x14ac:dyDescent="0.25">
      <c r="A1043" s="3">
        <v>1038</v>
      </c>
      <c r="B1043" s="3" t="str">
        <f>"01041258"</f>
        <v>01041258</v>
      </c>
    </row>
    <row r="1044" spans="1:2" x14ac:dyDescent="0.25">
      <c r="A1044" s="3">
        <v>1039</v>
      </c>
      <c r="B1044" s="3" t="str">
        <f>"01041559"</f>
        <v>01041559</v>
      </c>
    </row>
    <row r="1045" spans="1:2" x14ac:dyDescent="0.25">
      <c r="A1045" s="3">
        <v>1040</v>
      </c>
      <c r="B1045" s="3" t="str">
        <f>"01042333"</f>
        <v>01042333</v>
      </c>
    </row>
    <row r="1046" spans="1:2" x14ac:dyDescent="0.25">
      <c r="A1046" s="3">
        <v>1041</v>
      </c>
      <c r="B1046" s="3" t="str">
        <f>"01042633"</f>
        <v>01042633</v>
      </c>
    </row>
    <row r="1047" spans="1:2" x14ac:dyDescent="0.25">
      <c r="A1047" s="3">
        <v>1042</v>
      </c>
      <c r="B1047" s="3" t="str">
        <f>"01043080"</f>
        <v>01043080</v>
      </c>
    </row>
    <row r="1048" spans="1:2" x14ac:dyDescent="0.25">
      <c r="A1048" s="3">
        <v>1043</v>
      </c>
      <c r="B1048" s="3" t="str">
        <f>"01044232"</f>
        <v>01044232</v>
      </c>
    </row>
    <row r="1049" spans="1:2" x14ac:dyDescent="0.25">
      <c r="A1049" s="3">
        <v>1044</v>
      </c>
      <c r="B1049" s="3" t="str">
        <f>"01044617"</f>
        <v>01044617</v>
      </c>
    </row>
    <row r="1050" spans="1:2" x14ac:dyDescent="0.25">
      <c r="A1050" s="3">
        <v>1045</v>
      </c>
      <c r="B1050" s="3" t="str">
        <f>"01044888"</f>
        <v>01044888</v>
      </c>
    </row>
    <row r="1051" spans="1:2" x14ac:dyDescent="0.25">
      <c r="A1051" s="3">
        <v>1046</v>
      </c>
      <c r="B1051" s="3" t="str">
        <f>"01045216"</f>
        <v>01045216</v>
      </c>
    </row>
    <row r="1052" spans="1:2" x14ac:dyDescent="0.25">
      <c r="A1052" s="3">
        <v>1047</v>
      </c>
      <c r="B1052" s="3" t="str">
        <f>"01046056"</f>
        <v>01046056</v>
      </c>
    </row>
    <row r="1053" spans="1:2" x14ac:dyDescent="0.25">
      <c r="A1053" s="3">
        <v>1048</v>
      </c>
      <c r="B1053" s="3" t="str">
        <f>"01046162"</f>
        <v>01046162</v>
      </c>
    </row>
    <row r="1054" spans="1:2" x14ac:dyDescent="0.25">
      <c r="A1054" s="3">
        <v>1049</v>
      </c>
      <c r="B1054" s="3" t="str">
        <f>"01046905"</f>
        <v>01046905</v>
      </c>
    </row>
    <row r="1055" spans="1:2" x14ac:dyDescent="0.25">
      <c r="A1055" s="3">
        <v>1050</v>
      </c>
      <c r="B1055" s="3" t="str">
        <f>"01047038"</f>
        <v>01047038</v>
      </c>
    </row>
    <row r="1056" spans="1:2" x14ac:dyDescent="0.25">
      <c r="A1056" s="3">
        <v>1051</v>
      </c>
      <c r="B1056" s="3" t="str">
        <f>"01047146"</f>
        <v>01047146</v>
      </c>
    </row>
    <row r="1057" spans="1:2" x14ac:dyDescent="0.25">
      <c r="A1057" s="3">
        <v>1052</v>
      </c>
      <c r="B1057" s="3" t="str">
        <f>"01047358"</f>
        <v>01047358</v>
      </c>
    </row>
    <row r="1058" spans="1:2" x14ac:dyDescent="0.25">
      <c r="A1058" s="3">
        <v>1053</v>
      </c>
      <c r="B1058" s="3" t="str">
        <f>"01047577"</f>
        <v>01047577</v>
      </c>
    </row>
    <row r="1059" spans="1:2" x14ac:dyDescent="0.25">
      <c r="A1059" s="3">
        <v>1054</v>
      </c>
      <c r="B1059" s="3" t="str">
        <f>"01047924"</f>
        <v>01047924</v>
      </c>
    </row>
    <row r="1060" spans="1:2" x14ac:dyDescent="0.25">
      <c r="A1060" s="3">
        <v>1055</v>
      </c>
      <c r="B1060" s="3" t="str">
        <f>"01048165"</f>
        <v>01048165</v>
      </c>
    </row>
    <row r="1061" spans="1:2" x14ac:dyDescent="0.25">
      <c r="A1061" s="3">
        <v>1056</v>
      </c>
      <c r="B1061" s="3" t="str">
        <f>"01048282"</f>
        <v>01048282</v>
      </c>
    </row>
    <row r="1062" spans="1:2" x14ac:dyDescent="0.25">
      <c r="A1062" s="3">
        <v>1057</v>
      </c>
      <c r="B1062" s="3" t="str">
        <f>"01048516"</f>
        <v>01048516</v>
      </c>
    </row>
    <row r="1063" spans="1:2" x14ac:dyDescent="0.25">
      <c r="A1063" s="3">
        <v>1058</v>
      </c>
      <c r="B1063" s="3" t="str">
        <f>"01048828"</f>
        <v>01048828</v>
      </c>
    </row>
    <row r="1064" spans="1:2" x14ac:dyDescent="0.25">
      <c r="A1064" s="3">
        <v>1059</v>
      </c>
      <c r="B1064" s="3" t="str">
        <f>"01049279"</f>
        <v>01049279</v>
      </c>
    </row>
    <row r="1065" spans="1:2" x14ac:dyDescent="0.25">
      <c r="A1065" s="3">
        <v>1060</v>
      </c>
      <c r="B1065" s="3" t="str">
        <f>"01050098"</f>
        <v>01050098</v>
      </c>
    </row>
    <row r="1066" spans="1:2" x14ac:dyDescent="0.25">
      <c r="A1066" s="3">
        <v>1061</v>
      </c>
      <c r="B1066" s="3" t="str">
        <f>"01051243"</f>
        <v>01051243</v>
      </c>
    </row>
    <row r="1067" spans="1:2" x14ac:dyDescent="0.25">
      <c r="A1067" s="3">
        <v>1062</v>
      </c>
      <c r="B1067" s="3" t="str">
        <f>"01051456"</f>
        <v>01051456</v>
      </c>
    </row>
    <row r="1068" spans="1:2" x14ac:dyDescent="0.25">
      <c r="A1068" s="3">
        <v>1063</v>
      </c>
      <c r="B1068" s="3" t="str">
        <f>"01051866"</f>
        <v>01051866</v>
      </c>
    </row>
    <row r="1069" spans="1:2" x14ac:dyDescent="0.25">
      <c r="A1069" s="3">
        <v>1064</v>
      </c>
      <c r="B1069" s="3" t="str">
        <f>"01052571"</f>
        <v>01052571</v>
      </c>
    </row>
    <row r="1070" spans="1:2" x14ac:dyDescent="0.25">
      <c r="A1070" s="3">
        <v>1065</v>
      </c>
      <c r="B1070" s="3" t="str">
        <f>"01053816"</f>
        <v>01053816</v>
      </c>
    </row>
    <row r="1071" spans="1:2" x14ac:dyDescent="0.25">
      <c r="A1071" s="3">
        <v>1066</v>
      </c>
      <c r="B1071" s="3" t="str">
        <f>"01054470"</f>
        <v>01054470</v>
      </c>
    </row>
    <row r="1072" spans="1:2" x14ac:dyDescent="0.25">
      <c r="A1072" s="3">
        <v>1067</v>
      </c>
      <c r="B1072" s="3" t="str">
        <f>"01055519"</f>
        <v>01055519</v>
      </c>
    </row>
    <row r="1073" spans="1:2" x14ac:dyDescent="0.25">
      <c r="A1073" s="3">
        <v>1068</v>
      </c>
      <c r="B1073" s="3" t="str">
        <f>"01056752"</f>
        <v>01056752</v>
      </c>
    </row>
    <row r="1074" spans="1:2" x14ac:dyDescent="0.25">
      <c r="A1074" s="3">
        <v>1069</v>
      </c>
      <c r="B1074" s="3" t="str">
        <f>"01057083"</f>
        <v>01057083</v>
      </c>
    </row>
    <row r="1075" spans="1:2" x14ac:dyDescent="0.25">
      <c r="A1075" s="3">
        <v>1070</v>
      </c>
      <c r="B1075" s="3" t="str">
        <f>"01057198"</f>
        <v>01057198</v>
      </c>
    </row>
    <row r="1076" spans="1:2" x14ac:dyDescent="0.25">
      <c r="A1076" s="3">
        <v>1071</v>
      </c>
      <c r="B1076" s="3" t="str">
        <f>"01057281"</f>
        <v>01057281</v>
      </c>
    </row>
    <row r="1077" spans="1:2" x14ac:dyDescent="0.25">
      <c r="A1077" s="3">
        <v>1072</v>
      </c>
      <c r="B1077" s="3" t="str">
        <f>"01057370"</f>
        <v>01057370</v>
      </c>
    </row>
    <row r="1078" spans="1:2" x14ac:dyDescent="0.25">
      <c r="A1078" s="3">
        <v>1073</v>
      </c>
      <c r="B1078" s="3" t="str">
        <f>"01057664"</f>
        <v>01057664</v>
      </c>
    </row>
    <row r="1079" spans="1:2" x14ac:dyDescent="0.25">
      <c r="A1079" s="3">
        <v>1074</v>
      </c>
      <c r="B1079" s="3" t="str">
        <f>"01057849"</f>
        <v>01057849</v>
      </c>
    </row>
    <row r="1080" spans="1:2" x14ac:dyDescent="0.25">
      <c r="A1080" s="3">
        <v>1075</v>
      </c>
      <c r="B1080" s="3" t="str">
        <f>"01058048"</f>
        <v>01058048</v>
      </c>
    </row>
    <row r="1081" spans="1:2" x14ac:dyDescent="0.25">
      <c r="A1081" s="3">
        <v>1076</v>
      </c>
      <c r="B1081" s="3" t="str">
        <f>"01058057"</f>
        <v>01058057</v>
      </c>
    </row>
    <row r="1082" spans="1:2" x14ac:dyDescent="0.25">
      <c r="A1082" s="3">
        <v>1077</v>
      </c>
      <c r="B1082" s="3" t="str">
        <f>"01058133"</f>
        <v>01058133</v>
      </c>
    </row>
    <row r="1083" spans="1:2" x14ac:dyDescent="0.25">
      <c r="A1083" s="3">
        <v>1078</v>
      </c>
      <c r="B1083" s="3" t="str">
        <f>"01058262"</f>
        <v>01058262</v>
      </c>
    </row>
    <row r="1084" spans="1:2" x14ac:dyDescent="0.25">
      <c r="A1084" s="3">
        <v>1079</v>
      </c>
      <c r="B1084" s="3" t="str">
        <f>"01058543"</f>
        <v>01058543</v>
      </c>
    </row>
    <row r="1085" spans="1:2" x14ac:dyDescent="0.25">
      <c r="A1085" s="3">
        <v>1080</v>
      </c>
      <c r="B1085" s="3" t="str">
        <f>"01058719"</f>
        <v>01058719</v>
      </c>
    </row>
    <row r="1086" spans="1:2" x14ac:dyDescent="0.25">
      <c r="A1086" s="3">
        <v>1081</v>
      </c>
      <c r="B1086" s="3" t="str">
        <f>"01059039"</f>
        <v>01059039</v>
      </c>
    </row>
    <row r="1087" spans="1:2" x14ac:dyDescent="0.25">
      <c r="A1087" s="3">
        <v>1082</v>
      </c>
      <c r="B1087" s="3" t="str">
        <f>"01059147"</f>
        <v>01059147</v>
      </c>
    </row>
    <row r="1088" spans="1:2" x14ac:dyDescent="0.25">
      <c r="A1088" s="3">
        <v>1083</v>
      </c>
      <c r="B1088" s="3" t="str">
        <f>"01059217"</f>
        <v>01059217</v>
      </c>
    </row>
    <row r="1089" spans="1:2" x14ac:dyDescent="0.25">
      <c r="A1089" s="3">
        <v>1084</v>
      </c>
      <c r="B1089" s="3" t="str">
        <f>"01059294"</f>
        <v>01059294</v>
      </c>
    </row>
    <row r="1090" spans="1:2" x14ac:dyDescent="0.25">
      <c r="A1090" s="3">
        <v>1085</v>
      </c>
      <c r="B1090" s="3" t="str">
        <f>"01059412"</f>
        <v>01059412</v>
      </c>
    </row>
    <row r="1091" spans="1:2" x14ac:dyDescent="0.25">
      <c r="A1091" s="3">
        <v>1086</v>
      </c>
      <c r="B1091" s="3" t="str">
        <f>"01059660"</f>
        <v>01059660</v>
      </c>
    </row>
    <row r="1092" spans="1:2" x14ac:dyDescent="0.25">
      <c r="A1092" s="3">
        <v>1087</v>
      </c>
      <c r="B1092" s="3" t="str">
        <f>"01059800"</f>
        <v>01059800</v>
      </c>
    </row>
    <row r="1093" spans="1:2" x14ac:dyDescent="0.25">
      <c r="A1093" s="3">
        <v>1088</v>
      </c>
      <c r="B1093" s="3" t="str">
        <f>"01061784"</f>
        <v>01061784</v>
      </c>
    </row>
    <row r="1094" spans="1:2" x14ac:dyDescent="0.25">
      <c r="A1094" s="3">
        <v>1089</v>
      </c>
      <c r="B1094" s="3" t="str">
        <f>"01061866"</f>
        <v>01061866</v>
      </c>
    </row>
    <row r="1095" spans="1:2" x14ac:dyDescent="0.25">
      <c r="A1095" s="3">
        <v>1090</v>
      </c>
      <c r="B1095" s="3" t="str">
        <f>"01062596"</f>
        <v>01062596</v>
      </c>
    </row>
    <row r="1096" spans="1:2" x14ac:dyDescent="0.25">
      <c r="A1096" s="3">
        <v>1091</v>
      </c>
      <c r="B1096" s="3" t="str">
        <f>"01062654"</f>
        <v>01062654</v>
      </c>
    </row>
    <row r="1097" spans="1:2" x14ac:dyDescent="0.25">
      <c r="A1097" s="3">
        <v>1092</v>
      </c>
      <c r="B1097" s="3" t="str">
        <f>"01062904"</f>
        <v>01062904</v>
      </c>
    </row>
    <row r="1098" spans="1:2" x14ac:dyDescent="0.25">
      <c r="A1098" s="3">
        <v>1093</v>
      </c>
      <c r="B1098" s="3" t="str">
        <f>"01063756"</f>
        <v>01063756</v>
      </c>
    </row>
    <row r="1099" spans="1:2" x14ac:dyDescent="0.25">
      <c r="A1099" s="3">
        <v>1094</v>
      </c>
      <c r="B1099" s="3" t="str">
        <f>"01064329"</f>
        <v>01064329</v>
      </c>
    </row>
    <row r="1100" spans="1:2" x14ac:dyDescent="0.25">
      <c r="A1100" s="3">
        <v>1095</v>
      </c>
      <c r="B1100" s="3" t="str">
        <f>"01064665"</f>
        <v>01064665</v>
      </c>
    </row>
    <row r="1101" spans="1:2" x14ac:dyDescent="0.25">
      <c r="A1101" s="3">
        <v>1096</v>
      </c>
      <c r="B1101" s="3" t="str">
        <f>"01064826"</f>
        <v>01064826</v>
      </c>
    </row>
    <row r="1102" spans="1:2" x14ac:dyDescent="0.25">
      <c r="A1102" s="3">
        <v>1097</v>
      </c>
      <c r="B1102" s="3" t="str">
        <f>"01064932"</f>
        <v>01064932</v>
      </c>
    </row>
    <row r="1103" spans="1:2" x14ac:dyDescent="0.25">
      <c r="A1103" s="3">
        <v>1098</v>
      </c>
      <c r="B1103" s="3" t="str">
        <f>"01065573"</f>
        <v>01065573</v>
      </c>
    </row>
    <row r="1104" spans="1:2" x14ac:dyDescent="0.25">
      <c r="A1104" s="3">
        <v>1099</v>
      </c>
      <c r="B1104" s="3" t="str">
        <f>"01065700"</f>
        <v>01065700</v>
      </c>
    </row>
    <row r="1105" spans="1:2" x14ac:dyDescent="0.25">
      <c r="A1105" s="3">
        <v>1100</v>
      </c>
      <c r="B1105" s="3" t="str">
        <f>"01065730"</f>
        <v>01065730</v>
      </c>
    </row>
    <row r="1106" spans="1:2" x14ac:dyDescent="0.25">
      <c r="A1106" s="3">
        <v>1101</v>
      </c>
      <c r="B1106" s="3" t="str">
        <f>"01066067"</f>
        <v>01066067</v>
      </c>
    </row>
    <row r="1107" spans="1:2" x14ac:dyDescent="0.25">
      <c r="A1107" s="3">
        <v>1102</v>
      </c>
      <c r="B1107" s="3" t="str">
        <f>"01066253"</f>
        <v>01066253</v>
      </c>
    </row>
    <row r="1108" spans="1:2" x14ac:dyDescent="0.25">
      <c r="A1108" s="3">
        <v>1103</v>
      </c>
      <c r="B1108" s="3" t="str">
        <f>"01067251"</f>
        <v>01067251</v>
      </c>
    </row>
    <row r="1109" spans="1:2" x14ac:dyDescent="0.25">
      <c r="A1109" s="3">
        <v>1104</v>
      </c>
      <c r="B1109" s="3" t="str">
        <f>"01067436"</f>
        <v>01067436</v>
      </c>
    </row>
    <row r="1110" spans="1:2" x14ac:dyDescent="0.25">
      <c r="A1110" s="3">
        <v>1105</v>
      </c>
      <c r="B1110" s="3" t="str">
        <f>"01067459"</f>
        <v>01067459</v>
      </c>
    </row>
    <row r="1111" spans="1:2" x14ac:dyDescent="0.25">
      <c r="A1111" s="3">
        <v>1106</v>
      </c>
      <c r="B1111" s="3" t="str">
        <f>"01067724"</f>
        <v>01067724</v>
      </c>
    </row>
    <row r="1112" spans="1:2" x14ac:dyDescent="0.25">
      <c r="A1112" s="3">
        <v>1107</v>
      </c>
      <c r="B1112" s="3" t="str">
        <f>"01067754"</f>
        <v>01067754</v>
      </c>
    </row>
    <row r="1113" spans="1:2" x14ac:dyDescent="0.25">
      <c r="A1113" s="3">
        <v>1108</v>
      </c>
      <c r="B1113" s="3" t="str">
        <f>"01069031"</f>
        <v>01069031</v>
      </c>
    </row>
    <row r="1114" spans="1:2" x14ac:dyDescent="0.25">
      <c r="A1114" s="3">
        <v>1109</v>
      </c>
      <c r="B1114" s="3" t="str">
        <f>"01069456"</f>
        <v>01069456</v>
      </c>
    </row>
    <row r="1115" spans="1:2" x14ac:dyDescent="0.25">
      <c r="A1115" s="3">
        <v>1110</v>
      </c>
      <c r="B1115" s="3" t="str">
        <f>"01070602"</f>
        <v>01070602</v>
      </c>
    </row>
    <row r="1116" spans="1:2" x14ac:dyDescent="0.25">
      <c r="A1116" s="3">
        <v>1111</v>
      </c>
      <c r="B1116" s="3" t="str">
        <f>"01071522"</f>
        <v>01071522</v>
      </c>
    </row>
    <row r="1117" spans="1:2" x14ac:dyDescent="0.25">
      <c r="A1117" s="3">
        <v>1112</v>
      </c>
      <c r="B1117" s="3" t="str">
        <f>"01071562"</f>
        <v>01071562</v>
      </c>
    </row>
    <row r="1118" spans="1:2" x14ac:dyDescent="0.25">
      <c r="A1118" s="3">
        <v>1113</v>
      </c>
      <c r="B1118" s="3" t="str">
        <f>"01071630"</f>
        <v>01071630</v>
      </c>
    </row>
    <row r="1119" spans="1:2" x14ac:dyDescent="0.25">
      <c r="A1119" s="3">
        <v>1114</v>
      </c>
      <c r="B1119" s="3" t="str">
        <f>"01073808"</f>
        <v>01073808</v>
      </c>
    </row>
    <row r="1120" spans="1:2" x14ac:dyDescent="0.25">
      <c r="A1120" s="3">
        <v>1115</v>
      </c>
      <c r="B1120" s="3" t="str">
        <f>"01075332"</f>
        <v>01075332</v>
      </c>
    </row>
    <row r="1121" spans="1:2" x14ac:dyDescent="0.25">
      <c r="A1121" s="3">
        <v>1116</v>
      </c>
      <c r="B1121" s="3" t="str">
        <f>"01075462"</f>
        <v>01075462</v>
      </c>
    </row>
    <row r="1122" spans="1:2" x14ac:dyDescent="0.25">
      <c r="A1122" s="3">
        <v>1117</v>
      </c>
      <c r="B1122" s="3" t="str">
        <f>"01075622"</f>
        <v>01075622</v>
      </c>
    </row>
    <row r="1123" spans="1:2" x14ac:dyDescent="0.25">
      <c r="A1123" s="3">
        <v>1118</v>
      </c>
      <c r="B1123" s="3" t="str">
        <f>"01075839"</f>
        <v>01075839</v>
      </c>
    </row>
    <row r="1124" spans="1:2" x14ac:dyDescent="0.25">
      <c r="A1124" s="3">
        <v>1119</v>
      </c>
      <c r="B1124" s="3" t="str">
        <f>"01076172"</f>
        <v>01076172</v>
      </c>
    </row>
    <row r="1125" spans="1:2" x14ac:dyDescent="0.25">
      <c r="A1125" s="3">
        <v>1120</v>
      </c>
      <c r="B1125" s="3" t="str">
        <f>"01076390"</f>
        <v>01076390</v>
      </c>
    </row>
    <row r="1126" spans="1:2" x14ac:dyDescent="0.25">
      <c r="A1126" s="3">
        <v>1121</v>
      </c>
      <c r="B1126" s="3" t="str">
        <f>"01076489"</f>
        <v>01076489</v>
      </c>
    </row>
    <row r="1127" spans="1:2" x14ac:dyDescent="0.25">
      <c r="A1127" s="3">
        <v>1122</v>
      </c>
      <c r="B1127" s="3" t="str">
        <f>"01076600"</f>
        <v>01076600</v>
      </c>
    </row>
    <row r="1128" spans="1:2" x14ac:dyDescent="0.25">
      <c r="A1128" s="3">
        <v>1123</v>
      </c>
      <c r="B1128" s="3" t="str">
        <f>"01077014"</f>
        <v>01077014</v>
      </c>
    </row>
    <row r="1129" spans="1:2" x14ac:dyDescent="0.25">
      <c r="A1129" s="3">
        <v>1124</v>
      </c>
      <c r="B1129" s="3" t="str">
        <f>"01078073"</f>
        <v>01078073</v>
      </c>
    </row>
    <row r="1130" spans="1:2" x14ac:dyDescent="0.25">
      <c r="A1130" s="3">
        <v>1125</v>
      </c>
      <c r="B1130" s="3" t="str">
        <f>"01078137"</f>
        <v>01078137</v>
      </c>
    </row>
    <row r="1131" spans="1:2" x14ac:dyDescent="0.25">
      <c r="A1131" s="3">
        <v>1126</v>
      </c>
      <c r="B1131" s="3" t="str">
        <f>"01078405"</f>
        <v>01078405</v>
      </c>
    </row>
    <row r="1132" spans="1:2" x14ac:dyDescent="0.25">
      <c r="A1132" s="3">
        <v>1127</v>
      </c>
      <c r="B1132" s="3" t="str">
        <f>"01079414"</f>
        <v>01079414</v>
      </c>
    </row>
    <row r="1133" spans="1:2" x14ac:dyDescent="0.25">
      <c r="A1133" s="3">
        <v>1128</v>
      </c>
      <c r="B1133" s="3" t="str">
        <f>"01079437"</f>
        <v>01079437</v>
      </c>
    </row>
    <row r="1134" spans="1:2" x14ac:dyDescent="0.25">
      <c r="A1134" s="3">
        <v>1129</v>
      </c>
      <c r="B1134" s="3" t="str">
        <f>"01079766"</f>
        <v>01079766</v>
      </c>
    </row>
    <row r="1135" spans="1:2" x14ac:dyDescent="0.25">
      <c r="A1135" s="3">
        <v>1130</v>
      </c>
      <c r="B1135" s="3" t="str">
        <f>"01079827"</f>
        <v>01079827</v>
      </c>
    </row>
    <row r="1136" spans="1:2" x14ac:dyDescent="0.25">
      <c r="A1136" s="3">
        <v>1131</v>
      </c>
      <c r="B1136" s="3" t="str">
        <f>"01080424"</f>
        <v>01080424</v>
      </c>
    </row>
    <row r="1137" spans="1:2" x14ac:dyDescent="0.25">
      <c r="A1137" s="3">
        <v>1132</v>
      </c>
      <c r="B1137" s="3" t="str">
        <f>"01080705"</f>
        <v>01080705</v>
      </c>
    </row>
    <row r="1138" spans="1:2" x14ac:dyDescent="0.25">
      <c r="A1138" s="3">
        <v>1133</v>
      </c>
      <c r="B1138" s="3" t="str">
        <f>"01080748"</f>
        <v>01080748</v>
      </c>
    </row>
    <row r="1139" spans="1:2" x14ac:dyDescent="0.25">
      <c r="A1139" s="3">
        <v>1134</v>
      </c>
      <c r="B1139" s="3" t="str">
        <f>"01080754"</f>
        <v>01080754</v>
      </c>
    </row>
    <row r="1140" spans="1:2" x14ac:dyDescent="0.25">
      <c r="A1140" s="3">
        <v>1135</v>
      </c>
      <c r="B1140" s="3" t="str">
        <f>"01080767"</f>
        <v>01080767</v>
      </c>
    </row>
    <row r="1141" spans="1:2" x14ac:dyDescent="0.25">
      <c r="A1141" s="3">
        <v>1136</v>
      </c>
      <c r="B1141" s="3" t="str">
        <f>"01081524"</f>
        <v>01081524</v>
      </c>
    </row>
    <row r="1142" spans="1:2" x14ac:dyDescent="0.25">
      <c r="A1142" s="3">
        <v>1137</v>
      </c>
      <c r="B1142" s="3" t="str">
        <f>"01081863"</f>
        <v>01081863</v>
      </c>
    </row>
    <row r="1143" spans="1:2" x14ac:dyDescent="0.25">
      <c r="A1143" s="3">
        <v>1138</v>
      </c>
      <c r="B1143" s="3" t="str">
        <f>"01082368"</f>
        <v>01082368</v>
      </c>
    </row>
    <row r="1144" spans="1:2" x14ac:dyDescent="0.25">
      <c r="A1144" s="3">
        <v>1139</v>
      </c>
      <c r="B1144" s="3" t="str">
        <f>"01082443"</f>
        <v>01082443</v>
      </c>
    </row>
    <row r="1145" spans="1:2" x14ac:dyDescent="0.25">
      <c r="A1145" s="3">
        <v>1140</v>
      </c>
      <c r="B1145" s="3" t="str">
        <f>"01083184"</f>
        <v>01083184</v>
      </c>
    </row>
    <row r="1146" spans="1:2" x14ac:dyDescent="0.25">
      <c r="A1146" s="3">
        <v>1141</v>
      </c>
      <c r="B1146" s="3" t="str">
        <f>"01083455"</f>
        <v>01083455</v>
      </c>
    </row>
    <row r="1147" spans="1:2" x14ac:dyDescent="0.25">
      <c r="A1147" s="3">
        <v>1142</v>
      </c>
      <c r="B1147" s="3" t="str">
        <f>"01083992"</f>
        <v>01083992</v>
      </c>
    </row>
    <row r="1148" spans="1:2" x14ac:dyDescent="0.25">
      <c r="A1148" s="3">
        <v>1143</v>
      </c>
      <c r="B1148" s="3" t="str">
        <f>"01085454"</f>
        <v>01085454</v>
      </c>
    </row>
    <row r="1149" spans="1:2" x14ac:dyDescent="0.25">
      <c r="A1149" s="3">
        <v>1144</v>
      </c>
      <c r="B1149" s="3" t="str">
        <f>"01085555"</f>
        <v>01085555</v>
      </c>
    </row>
    <row r="1150" spans="1:2" x14ac:dyDescent="0.25">
      <c r="A1150" s="3">
        <v>1145</v>
      </c>
      <c r="B1150" s="3" t="str">
        <f>"01085705"</f>
        <v>01085705</v>
      </c>
    </row>
    <row r="1151" spans="1:2" x14ac:dyDescent="0.25">
      <c r="A1151" s="3">
        <v>1146</v>
      </c>
      <c r="B1151" s="3" t="str">
        <f>"01086016"</f>
        <v>01086016</v>
      </c>
    </row>
    <row r="1152" spans="1:2" x14ac:dyDescent="0.25">
      <c r="A1152" s="3">
        <v>1147</v>
      </c>
      <c r="B1152" s="3" t="str">
        <f>"01086450"</f>
        <v>01086450</v>
      </c>
    </row>
    <row r="1153" spans="1:2" x14ac:dyDescent="0.25">
      <c r="A1153" s="3">
        <v>1148</v>
      </c>
      <c r="B1153" s="3" t="str">
        <f>"01086484"</f>
        <v>01086484</v>
      </c>
    </row>
    <row r="1154" spans="1:2" x14ac:dyDescent="0.25">
      <c r="A1154" s="3">
        <v>1149</v>
      </c>
      <c r="B1154" s="3" t="str">
        <f>"01086637"</f>
        <v>01086637</v>
      </c>
    </row>
    <row r="1155" spans="1:2" x14ac:dyDescent="0.25">
      <c r="A1155" s="3">
        <v>1150</v>
      </c>
      <c r="B1155" s="3" t="str">
        <f>"01086740"</f>
        <v>01086740</v>
      </c>
    </row>
    <row r="1156" spans="1:2" x14ac:dyDescent="0.25">
      <c r="A1156" s="3">
        <v>1151</v>
      </c>
      <c r="B1156" s="3" t="str">
        <f>"01086796"</f>
        <v>01086796</v>
      </c>
    </row>
    <row r="1157" spans="1:2" x14ac:dyDescent="0.25">
      <c r="A1157" s="3">
        <v>1152</v>
      </c>
      <c r="B1157" s="3" t="str">
        <f>"01086868"</f>
        <v>01086868</v>
      </c>
    </row>
    <row r="1158" spans="1:2" x14ac:dyDescent="0.25">
      <c r="A1158" s="3">
        <v>1153</v>
      </c>
      <c r="B1158" s="3" t="str">
        <f>"01087004"</f>
        <v>01087004</v>
      </c>
    </row>
    <row r="1159" spans="1:2" x14ac:dyDescent="0.25">
      <c r="A1159" s="3">
        <v>1154</v>
      </c>
      <c r="B1159" s="3" t="str">
        <f>"01087060"</f>
        <v>01087060</v>
      </c>
    </row>
    <row r="1160" spans="1:2" x14ac:dyDescent="0.25">
      <c r="A1160" s="3">
        <v>1155</v>
      </c>
      <c r="B1160" s="3" t="str">
        <f>"01087069"</f>
        <v>01087069</v>
      </c>
    </row>
    <row r="1161" spans="1:2" x14ac:dyDescent="0.25">
      <c r="A1161" s="3">
        <v>1156</v>
      </c>
      <c r="B1161" s="3" t="str">
        <f>"01087110"</f>
        <v>01087110</v>
      </c>
    </row>
    <row r="1162" spans="1:2" x14ac:dyDescent="0.25">
      <c r="A1162" s="3">
        <v>1157</v>
      </c>
      <c r="B1162" s="3" t="str">
        <f>"01087124"</f>
        <v>01087124</v>
      </c>
    </row>
    <row r="1163" spans="1:2" x14ac:dyDescent="0.25">
      <c r="A1163" s="3">
        <v>1158</v>
      </c>
      <c r="B1163" s="3" t="str">
        <f>"01087168"</f>
        <v>01087168</v>
      </c>
    </row>
    <row r="1164" spans="1:2" x14ac:dyDescent="0.25">
      <c r="A1164" s="3">
        <v>1159</v>
      </c>
      <c r="B1164" s="3" t="str">
        <f>"01087170"</f>
        <v>01087170</v>
      </c>
    </row>
    <row r="1165" spans="1:2" x14ac:dyDescent="0.25">
      <c r="A1165" s="3">
        <v>1160</v>
      </c>
      <c r="B1165" s="3" t="str">
        <f>"01087180"</f>
        <v>01087180</v>
      </c>
    </row>
    <row r="1166" spans="1:2" x14ac:dyDescent="0.25">
      <c r="A1166" s="3">
        <v>1161</v>
      </c>
      <c r="B1166" s="3" t="str">
        <f>"01087184"</f>
        <v>01087184</v>
      </c>
    </row>
    <row r="1167" spans="1:2" x14ac:dyDescent="0.25">
      <c r="A1167" s="3">
        <v>1162</v>
      </c>
      <c r="B1167" s="3" t="str">
        <f>"01087232"</f>
        <v>01087232</v>
      </c>
    </row>
    <row r="1168" spans="1:2" x14ac:dyDescent="0.25">
      <c r="A1168" s="3">
        <v>1163</v>
      </c>
      <c r="B1168" s="3" t="str">
        <f>"01087320"</f>
        <v>01087320</v>
      </c>
    </row>
    <row r="1169" spans="1:2" x14ac:dyDescent="0.25">
      <c r="A1169" s="3">
        <v>1164</v>
      </c>
      <c r="B1169" s="3" t="str">
        <f>"01087329"</f>
        <v>01087329</v>
      </c>
    </row>
    <row r="1170" spans="1:2" x14ac:dyDescent="0.25">
      <c r="A1170" s="3">
        <v>1165</v>
      </c>
      <c r="B1170" s="3" t="str">
        <f>"01087388"</f>
        <v>01087388</v>
      </c>
    </row>
    <row r="1171" spans="1:2" x14ac:dyDescent="0.25">
      <c r="A1171" s="3">
        <v>1166</v>
      </c>
      <c r="B1171" s="3" t="str">
        <f>"01087516"</f>
        <v>01087516</v>
      </c>
    </row>
    <row r="1172" spans="1:2" x14ac:dyDescent="0.25">
      <c r="A1172" s="3">
        <v>1167</v>
      </c>
      <c r="B1172" s="3" t="str">
        <f>"01087534"</f>
        <v>01087534</v>
      </c>
    </row>
    <row r="1173" spans="1:2" x14ac:dyDescent="0.25">
      <c r="A1173" s="3">
        <v>1168</v>
      </c>
      <c r="B1173" s="3" t="str">
        <f>"01087573"</f>
        <v>01087573</v>
      </c>
    </row>
    <row r="1174" spans="1:2" x14ac:dyDescent="0.25">
      <c r="A1174" s="3">
        <v>1169</v>
      </c>
      <c r="B1174" s="3" t="str">
        <f>"01087621"</f>
        <v>01087621</v>
      </c>
    </row>
    <row r="1175" spans="1:2" x14ac:dyDescent="0.25">
      <c r="A1175" s="3">
        <v>1170</v>
      </c>
      <c r="B1175" s="3" t="str">
        <f>"01087627"</f>
        <v>01087627</v>
      </c>
    </row>
    <row r="1176" spans="1:2" x14ac:dyDescent="0.25">
      <c r="A1176" s="3">
        <v>1171</v>
      </c>
      <c r="B1176" s="3" t="str">
        <f>"01087644"</f>
        <v>01087644</v>
      </c>
    </row>
    <row r="1177" spans="1:2" x14ac:dyDescent="0.25">
      <c r="A1177" s="3">
        <v>1172</v>
      </c>
      <c r="B1177" s="3" t="str">
        <f>"01087657"</f>
        <v>01087657</v>
      </c>
    </row>
    <row r="1178" spans="1:2" x14ac:dyDescent="0.25">
      <c r="A1178" s="3">
        <v>1173</v>
      </c>
      <c r="B1178" s="3" t="str">
        <f>"01087749"</f>
        <v>01087749</v>
      </c>
    </row>
    <row r="1179" spans="1:2" x14ac:dyDescent="0.25">
      <c r="A1179" s="3">
        <v>1174</v>
      </c>
      <c r="B1179" s="3" t="str">
        <f>"01087813"</f>
        <v>01087813</v>
      </c>
    </row>
    <row r="1180" spans="1:2" x14ac:dyDescent="0.25">
      <c r="A1180" s="3">
        <v>1175</v>
      </c>
      <c r="B1180" s="3" t="str">
        <f>"01087814"</f>
        <v>01087814</v>
      </c>
    </row>
    <row r="1181" spans="1:2" x14ac:dyDescent="0.25">
      <c r="A1181" s="3">
        <v>1176</v>
      </c>
      <c r="B1181" s="3" t="str">
        <f>"01087832"</f>
        <v>01087832</v>
      </c>
    </row>
    <row r="1182" spans="1:2" x14ac:dyDescent="0.25">
      <c r="A1182" s="3">
        <v>1177</v>
      </c>
      <c r="B1182" s="3" t="str">
        <f>"01087846"</f>
        <v>01087846</v>
      </c>
    </row>
    <row r="1183" spans="1:2" x14ac:dyDescent="0.25">
      <c r="A1183" s="3">
        <v>1178</v>
      </c>
      <c r="B1183" s="3" t="str">
        <f>"01087927"</f>
        <v>01087927</v>
      </c>
    </row>
    <row r="1184" spans="1:2" x14ac:dyDescent="0.25">
      <c r="A1184" s="3">
        <v>1179</v>
      </c>
      <c r="B1184" s="3" t="str">
        <f>"01087940"</f>
        <v>01087940</v>
      </c>
    </row>
    <row r="1185" spans="1:2" x14ac:dyDescent="0.25">
      <c r="A1185" s="3">
        <v>1180</v>
      </c>
      <c r="B1185" s="3" t="str">
        <f>"01087966"</f>
        <v>01087966</v>
      </c>
    </row>
    <row r="1186" spans="1:2" x14ac:dyDescent="0.25">
      <c r="A1186" s="3">
        <v>1181</v>
      </c>
      <c r="B1186" s="3" t="str">
        <f>"01088013"</f>
        <v>01088013</v>
      </c>
    </row>
    <row r="1187" spans="1:2" x14ac:dyDescent="0.25">
      <c r="A1187" s="3">
        <v>1182</v>
      </c>
      <c r="B1187" s="3" t="str">
        <f>"01088020"</f>
        <v>01088020</v>
      </c>
    </row>
    <row r="1188" spans="1:2" x14ac:dyDescent="0.25">
      <c r="A1188" s="3">
        <v>1183</v>
      </c>
      <c r="B1188" s="3" t="str">
        <f>"01088022"</f>
        <v>01088022</v>
      </c>
    </row>
    <row r="1189" spans="1:2" x14ac:dyDescent="0.25">
      <c r="A1189" s="3">
        <v>1184</v>
      </c>
      <c r="B1189" s="3" t="str">
        <f>"01088024"</f>
        <v>01088024</v>
      </c>
    </row>
    <row r="1190" spans="1:2" x14ac:dyDescent="0.25">
      <c r="A1190" s="3">
        <v>1185</v>
      </c>
      <c r="B1190" s="3" t="str">
        <f>"01088079"</f>
        <v>01088079</v>
      </c>
    </row>
    <row r="1191" spans="1:2" x14ac:dyDescent="0.25">
      <c r="A1191" s="3">
        <v>1186</v>
      </c>
      <c r="B1191" s="3" t="str">
        <f>"01088080"</f>
        <v>01088080</v>
      </c>
    </row>
    <row r="1192" spans="1:2" x14ac:dyDescent="0.25">
      <c r="A1192" s="3">
        <v>1187</v>
      </c>
      <c r="B1192" s="3" t="str">
        <f>"200712000320"</f>
        <v>200712000320</v>
      </c>
    </row>
    <row r="1193" spans="1:2" x14ac:dyDescent="0.25">
      <c r="A1193" s="3">
        <v>1188</v>
      </c>
      <c r="B1193" s="3" t="str">
        <f>"200712001895"</f>
        <v>200712001895</v>
      </c>
    </row>
    <row r="1194" spans="1:2" x14ac:dyDescent="0.25">
      <c r="A1194" s="3">
        <v>1189</v>
      </c>
      <c r="B1194" s="3" t="str">
        <f>"200712002294"</f>
        <v>200712002294</v>
      </c>
    </row>
    <row r="1195" spans="1:2" x14ac:dyDescent="0.25">
      <c r="A1195" s="3">
        <v>1190</v>
      </c>
      <c r="B1195" s="3" t="str">
        <f>"200712003675"</f>
        <v>200712003675</v>
      </c>
    </row>
    <row r="1196" spans="1:2" x14ac:dyDescent="0.25">
      <c r="A1196" s="3">
        <v>1191</v>
      </c>
      <c r="B1196" s="3" t="str">
        <f>"200712004597"</f>
        <v>200712004597</v>
      </c>
    </row>
    <row r="1197" spans="1:2" x14ac:dyDescent="0.25">
      <c r="A1197" s="3">
        <v>1192</v>
      </c>
      <c r="B1197" s="3" t="str">
        <f>"200712004673"</f>
        <v>200712004673</v>
      </c>
    </row>
    <row r="1198" spans="1:2" x14ac:dyDescent="0.25">
      <c r="A1198" s="3">
        <v>1193</v>
      </c>
      <c r="B1198" s="3" t="str">
        <f>"200712004975"</f>
        <v>200712004975</v>
      </c>
    </row>
    <row r="1199" spans="1:2" x14ac:dyDescent="0.25">
      <c r="A1199" s="3">
        <v>1194</v>
      </c>
      <c r="B1199" s="3" t="str">
        <f>"200712005194"</f>
        <v>200712005194</v>
      </c>
    </row>
    <row r="1200" spans="1:2" x14ac:dyDescent="0.25">
      <c r="A1200" s="3">
        <v>1195</v>
      </c>
      <c r="B1200" s="3" t="str">
        <f>"200712005512"</f>
        <v>200712005512</v>
      </c>
    </row>
    <row r="1201" spans="1:2" x14ac:dyDescent="0.25">
      <c r="A1201" s="3">
        <v>1196</v>
      </c>
      <c r="B1201" s="3" t="str">
        <f>"200712005644"</f>
        <v>200712005644</v>
      </c>
    </row>
    <row r="1202" spans="1:2" x14ac:dyDescent="0.25">
      <c r="A1202" s="3">
        <v>1197</v>
      </c>
      <c r="B1202" s="3" t="str">
        <f>"200801000794"</f>
        <v>200801000794</v>
      </c>
    </row>
    <row r="1203" spans="1:2" x14ac:dyDescent="0.25">
      <c r="A1203" s="3">
        <v>1198</v>
      </c>
      <c r="B1203" s="3" t="str">
        <f>"200801001671"</f>
        <v>200801001671</v>
      </c>
    </row>
    <row r="1204" spans="1:2" x14ac:dyDescent="0.25">
      <c r="A1204" s="3">
        <v>1199</v>
      </c>
      <c r="B1204" s="3" t="str">
        <f>"200801002816"</f>
        <v>200801002816</v>
      </c>
    </row>
    <row r="1205" spans="1:2" x14ac:dyDescent="0.25">
      <c r="A1205" s="3">
        <v>1200</v>
      </c>
      <c r="B1205" s="3" t="str">
        <f>"200801003359"</f>
        <v>200801003359</v>
      </c>
    </row>
    <row r="1206" spans="1:2" x14ac:dyDescent="0.25">
      <c r="A1206" s="3">
        <v>1201</v>
      </c>
      <c r="B1206" s="3" t="str">
        <f>"200801004466"</f>
        <v>200801004466</v>
      </c>
    </row>
    <row r="1207" spans="1:2" x14ac:dyDescent="0.25">
      <c r="A1207" s="3">
        <v>1202</v>
      </c>
      <c r="B1207" s="3" t="str">
        <f>"200801004944"</f>
        <v>200801004944</v>
      </c>
    </row>
    <row r="1208" spans="1:2" x14ac:dyDescent="0.25">
      <c r="A1208" s="3">
        <v>1203</v>
      </c>
      <c r="B1208" s="3" t="str">
        <f>"200801005372"</f>
        <v>200801005372</v>
      </c>
    </row>
    <row r="1209" spans="1:2" x14ac:dyDescent="0.25">
      <c r="A1209" s="3">
        <v>1204</v>
      </c>
      <c r="B1209" s="3" t="str">
        <f>"200801006289"</f>
        <v>200801006289</v>
      </c>
    </row>
    <row r="1210" spans="1:2" x14ac:dyDescent="0.25">
      <c r="A1210" s="3">
        <v>1205</v>
      </c>
      <c r="B1210" s="3" t="str">
        <f>"200801006355"</f>
        <v>200801006355</v>
      </c>
    </row>
    <row r="1211" spans="1:2" x14ac:dyDescent="0.25">
      <c r="A1211" s="3">
        <v>1206</v>
      </c>
      <c r="B1211" s="3" t="str">
        <f>"200801008291"</f>
        <v>200801008291</v>
      </c>
    </row>
    <row r="1212" spans="1:2" x14ac:dyDescent="0.25">
      <c r="A1212" s="3">
        <v>1207</v>
      </c>
      <c r="B1212" s="3" t="str">
        <f>"200801011153"</f>
        <v>200801011153</v>
      </c>
    </row>
    <row r="1213" spans="1:2" x14ac:dyDescent="0.25">
      <c r="A1213" s="3">
        <v>1208</v>
      </c>
      <c r="B1213" s="3" t="str">
        <f>"200801011429"</f>
        <v>200801011429</v>
      </c>
    </row>
    <row r="1214" spans="1:2" x14ac:dyDescent="0.25">
      <c r="A1214" s="3">
        <v>1209</v>
      </c>
      <c r="B1214" s="3" t="str">
        <f>"200801011614"</f>
        <v>200801011614</v>
      </c>
    </row>
    <row r="1215" spans="1:2" x14ac:dyDescent="0.25">
      <c r="A1215" s="3">
        <v>1210</v>
      </c>
      <c r="B1215" s="3" t="str">
        <f>"200802002643"</f>
        <v>200802002643</v>
      </c>
    </row>
    <row r="1216" spans="1:2" x14ac:dyDescent="0.25">
      <c r="A1216" s="3">
        <v>1211</v>
      </c>
      <c r="B1216" s="3" t="str">
        <f>"200802002738"</f>
        <v>200802002738</v>
      </c>
    </row>
    <row r="1217" spans="1:2" x14ac:dyDescent="0.25">
      <c r="A1217" s="3">
        <v>1212</v>
      </c>
      <c r="B1217" s="3" t="str">
        <f>"200802003088"</f>
        <v>200802003088</v>
      </c>
    </row>
    <row r="1218" spans="1:2" x14ac:dyDescent="0.25">
      <c r="A1218" s="3">
        <v>1213</v>
      </c>
      <c r="B1218" s="3" t="str">
        <f>"200802003164"</f>
        <v>200802003164</v>
      </c>
    </row>
    <row r="1219" spans="1:2" x14ac:dyDescent="0.25">
      <c r="A1219" s="3">
        <v>1214</v>
      </c>
      <c r="B1219" s="3" t="str">
        <f>"200802003195"</f>
        <v>200802003195</v>
      </c>
    </row>
    <row r="1220" spans="1:2" x14ac:dyDescent="0.25">
      <c r="A1220" s="3">
        <v>1215</v>
      </c>
      <c r="B1220" s="3" t="str">
        <f>"200802003228"</f>
        <v>200802003228</v>
      </c>
    </row>
    <row r="1221" spans="1:2" x14ac:dyDescent="0.25">
      <c r="A1221" s="3">
        <v>1216</v>
      </c>
      <c r="B1221" s="3" t="str">
        <f>"200802004936"</f>
        <v>200802004936</v>
      </c>
    </row>
    <row r="1222" spans="1:2" x14ac:dyDescent="0.25">
      <c r="A1222" s="3">
        <v>1217</v>
      </c>
      <c r="B1222" s="3" t="str">
        <f>"200802006010"</f>
        <v>200802006010</v>
      </c>
    </row>
    <row r="1223" spans="1:2" x14ac:dyDescent="0.25">
      <c r="A1223" s="3">
        <v>1218</v>
      </c>
      <c r="B1223" s="3" t="str">
        <f>"200802007823"</f>
        <v>200802007823</v>
      </c>
    </row>
    <row r="1224" spans="1:2" x14ac:dyDescent="0.25">
      <c r="A1224" s="3">
        <v>1219</v>
      </c>
      <c r="B1224" s="3" t="str">
        <f>"200802007922"</f>
        <v>200802007922</v>
      </c>
    </row>
    <row r="1225" spans="1:2" x14ac:dyDescent="0.25">
      <c r="A1225" s="3">
        <v>1220</v>
      </c>
      <c r="B1225" s="3" t="str">
        <f>"200802008212"</f>
        <v>200802008212</v>
      </c>
    </row>
    <row r="1226" spans="1:2" x14ac:dyDescent="0.25">
      <c r="A1226" s="3">
        <v>1221</v>
      </c>
      <c r="B1226" s="3" t="str">
        <f>"200802008358"</f>
        <v>200802008358</v>
      </c>
    </row>
    <row r="1227" spans="1:2" x14ac:dyDescent="0.25">
      <c r="A1227" s="3">
        <v>1222</v>
      </c>
      <c r="B1227" s="3" t="str">
        <f>"200802008575"</f>
        <v>200802008575</v>
      </c>
    </row>
    <row r="1228" spans="1:2" x14ac:dyDescent="0.25">
      <c r="A1228" s="3">
        <v>1223</v>
      </c>
      <c r="B1228" s="3" t="str">
        <f>"200802009363"</f>
        <v>200802009363</v>
      </c>
    </row>
    <row r="1229" spans="1:2" x14ac:dyDescent="0.25">
      <c r="A1229" s="3">
        <v>1224</v>
      </c>
      <c r="B1229" s="3" t="str">
        <f>"200802011285"</f>
        <v>200802011285</v>
      </c>
    </row>
    <row r="1230" spans="1:2" x14ac:dyDescent="0.25">
      <c r="A1230" s="3">
        <v>1225</v>
      </c>
      <c r="B1230" s="3" t="str">
        <f>"200802011474"</f>
        <v>200802011474</v>
      </c>
    </row>
    <row r="1231" spans="1:2" x14ac:dyDescent="0.25">
      <c r="A1231" s="3">
        <v>1226</v>
      </c>
      <c r="B1231" s="3" t="str">
        <f>"200802012230"</f>
        <v>200802012230</v>
      </c>
    </row>
    <row r="1232" spans="1:2" x14ac:dyDescent="0.25">
      <c r="A1232" s="3">
        <v>1227</v>
      </c>
      <c r="B1232" s="3" t="str">
        <f>"200803000880"</f>
        <v>200803000880</v>
      </c>
    </row>
    <row r="1233" spans="1:2" x14ac:dyDescent="0.25">
      <c r="A1233" s="3">
        <v>1228</v>
      </c>
      <c r="B1233" s="3" t="str">
        <f>"200804000645"</f>
        <v>200804000645</v>
      </c>
    </row>
    <row r="1234" spans="1:2" x14ac:dyDescent="0.25">
      <c r="A1234" s="3">
        <v>1229</v>
      </c>
      <c r="B1234" s="3" t="str">
        <f>"200805000413"</f>
        <v>200805000413</v>
      </c>
    </row>
    <row r="1235" spans="1:2" x14ac:dyDescent="0.25">
      <c r="A1235" s="3">
        <v>1230</v>
      </c>
      <c r="B1235" s="3" t="str">
        <f>"200805000635"</f>
        <v>200805000635</v>
      </c>
    </row>
    <row r="1236" spans="1:2" x14ac:dyDescent="0.25">
      <c r="A1236" s="3">
        <v>1231</v>
      </c>
      <c r="B1236" s="3" t="str">
        <f>"200805000916"</f>
        <v>200805000916</v>
      </c>
    </row>
    <row r="1237" spans="1:2" x14ac:dyDescent="0.25">
      <c r="A1237" s="3">
        <v>1232</v>
      </c>
      <c r="B1237" s="3" t="str">
        <f>"200806000452"</f>
        <v>200806000452</v>
      </c>
    </row>
    <row r="1238" spans="1:2" x14ac:dyDescent="0.25">
      <c r="A1238" s="3">
        <v>1233</v>
      </c>
      <c r="B1238" s="3" t="str">
        <f>"200806000500"</f>
        <v>200806000500</v>
      </c>
    </row>
    <row r="1239" spans="1:2" x14ac:dyDescent="0.25">
      <c r="A1239" s="3">
        <v>1234</v>
      </c>
      <c r="B1239" s="3" t="str">
        <f>"200807000168"</f>
        <v>200807000168</v>
      </c>
    </row>
    <row r="1240" spans="1:2" x14ac:dyDescent="0.25">
      <c r="A1240" s="3">
        <v>1235</v>
      </c>
      <c r="B1240" s="3" t="str">
        <f>"200807000502"</f>
        <v>200807000502</v>
      </c>
    </row>
    <row r="1241" spans="1:2" x14ac:dyDescent="0.25">
      <c r="A1241" s="3">
        <v>1236</v>
      </c>
      <c r="B1241" s="3" t="str">
        <f>"200808000201"</f>
        <v>200808000201</v>
      </c>
    </row>
    <row r="1242" spans="1:2" x14ac:dyDescent="0.25">
      <c r="A1242" s="3">
        <v>1237</v>
      </c>
      <c r="B1242" s="3" t="str">
        <f>"200809000706"</f>
        <v>200809000706</v>
      </c>
    </row>
    <row r="1243" spans="1:2" x14ac:dyDescent="0.25">
      <c r="A1243" s="3">
        <v>1238</v>
      </c>
      <c r="B1243" s="3" t="str">
        <f>"200809000772"</f>
        <v>200809000772</v>
      </c>
    </row>
    <row r="1244" spans="1:2" x14ac:dyDescent="0.25">
      <c r="A1244" s="3">
        <v>1239</v>
      </c>
      <c r="B1244" s="3" t="str">
        <f>"200809000966"</f>
        <v>200809000966</v>
      </c>
    </row>
    <row r="1245" spans="1:2" x14ac:dyDescent="0.25">
      <c r="A1245" s="3">
        <v>1240</v>
      </c>
      <c r="B1245" s="3" t="str">
        <f>"200810000667"</f>
        <v>200810000667</v>
      </c>
    </row>
    <row r="1246" spans="1:2" x14ac:dyDescent="0.25">
      <c r="A1246" s="3">
        <v>1241</v>
      </c>
      <c r="B1246" s="3" t="str">
        <f>"200810000757"</f>
        <v>200810000757</v>
      </c>
    </row>
    <row r="1247" spans="1:2" x14ac:dyDescent="0.25">
      <c r="A1247" s="3">
        <v>1242</v>
      </c>
      <c r="B1247" s="3" t="str">
        <f>"200810000912"</f>
        <v>200810000912</v>
      </c>
    </row>
    <row r="1248" spans="1:2" x14ac:dyDescent="0.25">
      <c r="A1248" s="3">
        <v>1243</v>
      </c>
      <c r="B1248" s="3" t="str">
        <f>"200811000726"</f>
        <v>200811000726</v>
      </c>
    </row>
    <row r="1249" spans="1:2" x14ac:dyDescent="0.25">
      <c r="A1249" s="3">
        <v>1244</v>
      </c>
      <c r="B1249" s="3" t="str">
        <f>"200811000876"</f>
        <v>200811000876</v>
      </c>
    </row>
    <row r="1250" spans="1:2" x14ac:dyDescent="0.25">
      <c r="A1250" s="3">
        <v>1245</v>
      </c>
      <c r="B1250" s="3" t="str">
        <f>"200811001416"</f>
        <v>200811001416</v>
      </c>
    </row>
    <row r="1251" spans="1:2" x14ac:dyDescent="0.25">
      <c r="A1251" s="3">
        <v>1246</v>
      </c>
      <c r="B1251" s="3" t="str">
        <f>"200811001523"</f>
        <v>200811001523</v>
      </c>
    </row>
    <row r="1252" spans="1:2" x14ac:dyDescent="0.25">
      <c r="A1252" s="3">
        <v>1247</v>
      </c>
      <c r="B1252" s="3" t="str">
        <f>"200811001649"</f>
        <v>200811001649</v>
      </c>
    </row>
    <row r="1253" spans="1:2" x14ac:dyDescent="0.25">
      <c r="A1253" s="3">
        <v>1248</v>
      </c>
      <c r="B1253" s="3" t="str">
        <f>"200811001717"</f>
        <v>200811001717</v>
      </c>
    </row>
    <row r="1254" spans="1:2" x14ac:dyDescent="0.25">
      <c r="A1254" s="3">
        <v>1249</v>
      </c>
      <c r="B1254" s="3" t="str">
        <f>"200812000212"</f>
        <v>200812000212</v>
      </c>
    </row>
    <row r="1255" spans="1:2" x14ac:dyDescent="0.25">
      <c r="A1255" s="3">
        <v>1250</v>
      </c>
      <c r="B1255" s="3" t="str">
        <f>"200812000250"</f>
        <v>200812000250</v>
      </c>
    </row>
    <row r="1256" spans="1:2" x14ac:dyDescent="0.25">
      <c r="A1256" s="3">
        <v>1251</v>
      </c>
      <c r="B1256" s="3" t="str">
        <f>"200812000340"</f>
        <v>200812000340</v>
      </c>
    </row>
    <row r="1257" spans="1:2" x14ac:dyDescent="0.25">
      <c r="A1257" s="3">
        <v>1252</v>
      </c>
      <c r="B1257" s="3" t="str">
        <f>"200901000163"</f>
        <v>200901000163</v>
      </c>
    </row>
    <row r="1258" spans="1:2" x14ac:dyDescent="0.25">
      <c r="A1258" s="3">
        <v>1253</v>
      </c>
      <c r="B1258" s="3" t="str">
        <f>"200901000976"</f>
        <v>200901000976</v>
      </c>
    </row>
    <row r="1259" spans="1:2" x14ac:dyDescent="0.25">
      <c r="A1259" s="3">
        <v>1254</v>
      </c>
      <c r="B1259" s="3" t="str">
        <f>"200902000321"</f>
        <v>200902000321</v>
      </c>
    </row>
    <row r="1260" spans="1:2" x14ac:dyDescent="0.25">
      <c r="A1260" s="3">
        <v>1255</v>
      </c>
      <c r="B1260" s="3" t="str">
        <f>"200903000782"</f>
        <v>200903000782</v>
      </c>
    </row>
    <row r="1261" spans="1:2" x14ac:dyDescent="0.25">
      <c r="A1261" s="3">
        <v>1256</v>
      </c>
      <c r="B1261" s="3" t="str">
        <f>"200904000141"</f>
        <v>200904000141</v>
      </c>
    </row>
    <row r="1262" spans="1:2" x14ac:dyDescent="0.25">
      <c r="A1262" s="3">
        <v>1257</v>
      </c>
      <c r="B1262" s="3" t="str">
        <f>"200905000280"</f>
        <v>200905000280</v>
      </c>
    </row>
    <row r="1263" spans="1:2" x14ac:dyDescent="0.25">
      <c r="A1263" s="3">
        <v>1258</v>
      </c>
      <c r="B1263" s="3" t="str">
        <f>"200906000673"</f>
        <v>200906000673</v>
      </c>
    </row>
    <row r="1264" spans="1:2" x14ac:dyDescent="0.25">
      <c r="A1264" s="3">
        <v>1259</v>
      </c>
      <c r="B1264" s="3" t="str">
        <f>"200908000094"</f>
        <v>200908000094</v>
      </c>
    </row>
    <row r="1265" spans="1:2" x14ac:dyDescent="0.25">
      <c r="A1265" s="3">
        <v>1260</v>
      </c>
      <c r="B1265" s="3" t="str">
        <f>"200910000127"</f>
        <v>200910000127</v>
      </c>
    </row>
    <row r="1266" spans="1:2" x14ac:dyDescent="0.25">
      <c r="A1266" s="3">
        <v>1261</v>
      </c>
      <c r="B1266" s="3" t="str">
        <f>"200911000514"</f>
        <v>200911000514</v>
      </c>
    </row>
    <row r="1267" spans="1:2" x14ac:dyDescent="0.25">
      <c r="A1267" s="3">
        <v>1262</v>
      </c>
      <c r="B1267" s="3" t="str">
        <f>"200912000181"</f>
        <v>200912000181</v>
      </c>
    </row>
    <row r="1268" spans="1:2" x14ac:dyDescent="0.25">
      <c r="A1268" s="3">
        <v>1263</v>
      </c>
      <c r="B1268" s="3" t="str">
        <f>"201001000098"</f>
        <v>201001000098</v>
      </c>
    </row>
    <row r="1269" spans="1:2" x14ac:dyDescent="0.25">
      <c r="A1269" s="3">
        <v>1264</v>
      </c>
      <c r="B1269" s="3" t="str">
        <f>"201001000391"</f>
        <v>201001000391</v>
      </c>
    </row>
    <row r="1270" spans="1:2" x14ac:dyDescent="0.25">
      <c r="A1270" s="3">
        <v>1265</v>
      </c>
      <c r="B1270" s="3" t="str">
        <f>"201102000400"</f>
        <v>201102000400</v>
      </c>
    </row>
    <row r="1271" spans="1:2" x14ac:dyDescent="0.25">
      <c r="A1271" s="3">
        <v>1266</v>
      </c>
      <c r="B1271" s="3" t="str">
        <f>"201102000441"</f>
        <v>201102000441</v>
      </c>
    </row>
    <row r="1272" spans="1:2" x14ac:dyDescent="0.25">
      <c r="A1272" s="3">
        <v>1267</v>
      </c>
      <c r="B1272" s="3" t="str">
        <f>"201108000126"</f>
        <v>201108000126</v>
      </c>
    </row>
    <row r="1273" spans="1:2" x14ac:dyDescent="0.25">
      <c r="A1273" s="3">
        <v>1268</v>
      </c>
      <c r="B1273" s="3" t="str">
        <f>"201204000085"</f>
        <v>201204000085</v>
      </c>
    </row>
    <row r="1274" spans="1:2" x14ac:dyDescent="0.25">
      <c r="A1274" s="3">
        <v>1269</v>
      </c>
      <c r="B1274" s="3" t="str">
        <f>"201301000047"</f>
        <v>201301000047</v>
      </c>
    </row>
    <row r="1275" spans="1:2" x14ac:dyDescent="0.25">
      <c r="A1275" s="3">
        <v>1270</v>
      </c>
      <c r="B1275" s="3" t="str">
        <f>"201304001432"</f>
        <v>201304001432</v>
      </c>
    </row>
    <row r="1276" spans="1:2" x14ac:dyDescent="0.25">
      <c r="A1276" s="3">
        <v>1271</v>
      </c>
      <c r="B1276" s="3" t="str">
        <f>"201304002759"</f>
        <v>201304002759</v>
      </c>
    </row>
    <row r="1277" spans="1:2" x14ac:dyDescent="0.25">
      <c r="A1277" s="3">
        <v>1272</v>
      </c>
      <c r="B1277" s="3" t="str">
        <f>"201304004547"</f>
        <v>201304004547</v>
      </c>
    </row>
    <row r="1278" spans="1:2" x14ac:dyDescent="0.25">
      <c r="A1278" s="3">
        <v>1273</v>
      </c>
      <c r="B1278" s="3" t="str">
        <f>"201304005813"</f>
        <v>201304005813</v>
      </c>
    </row>
    <row r="1279" spans="1:2" x14ac:dyDescent="0.25">
      <c r="A1279" s="3">
        <v>1274</v>
      </c>
      <c r="B1279" s="3" t="str">
        <f>"201308000015"</f>
        <v>201308000015</v>
      </c>
    </row>
    <row r="1280" spans="1:2" x14ac:dyDescent="0.25">
      <c r="A1280" s="3">
        <v>1275</v>
      </c>
      <c r="B1280" s="3" t="str">
        <f>"201401000228"</f>
        <v>201401000228</v>
      </c>
    </row>
    <row r="1281" spans="1:2" x14ac:dyDescent="0.25">
      <c r="A1281" s="3">
        <v>1276</v>
      </c>
      <c r="B1281" s="3" t="str">
        <f>"201401000367"</f>
        <v>201401000367</v>
      </c>
    </row>
    <row r="1282" spans="1:2" x14ac:dyDescent="0.25">
      <c r="A1282" s="3">
        <v>1277</v>
      </c>
      <c r="B1282" s="3" t="str">
        <f>"201401000606"</f>
        <v>201401000606</v>
      </c>
    </row>
    <row r="1283" spans="1:2" x14ac:dyDescent="0.25">
      <c r="A1283" s="3">
        <v>1278</v>
      </c>
      <c r="B1283" s="3" t="str">
        <f>"201401000622"</f>
        <v>201401000622</v>
      </c>
    </row>
    <row r="1284" spans="1:2" x14ac:dyDescent="0.25">
      <c r="A1284" s="3">
        <v>1279</v>
      </c>
      <c r="B1284" s="3" t="str">
        <f>"201401002662"</f>
        <v>201401002662</v>
      </c>
    </row>
    <row r="1285" spans="1:2" x14ac:dyDescent="0.25">
      <c r="A1285" s="3">
        <v>1280</v>
      </c>
      <c r="B1285" s="3" t="str">
        <f>"201402000240"</f>
        <v>201402000240</v>
      </c>
    </row>
    <row r="1286" spans="1:2" x14ac:dyDescent="0.25">
      <c r="A1286" s="3">
        <v>1281</v>
      </c>
      <c r="B1286" s="3" t="str">
        <f>"201402001559"</f>
        <v>201402001559</v>
      </c>
    </row>
    <row r="1287" spans="1:2" x14ac:dyDescent="0.25">
      <c r="A1287" s="3">
        <v>1282</v>
      </c>
      <c r="B1287" s="3" t="str">
        <f>"201402002315"</f>
        <v>201402002315</v>
      </c>
    </row>
    <row r="1288" spans="1:2" x14ac:dyDescent="0.25">
      <c r="A1288" s="3">
        <v>1283</v>
      </c>
      <c r="B1288" s="3" t="str">
        <f>"201402002519"</f>
        <v>201402002519</v>
      </c>
    </row>
    <row r="1289" spans="1:2" x14ac:dyDescent="0.25">
      <c r="A1289" s="3">
        <v>1284</v>
      </c>
      <c r="B1289" s="3" t="str">
        <f>"201402002583"</f>
        <v>201402002583</v>
      </c>
    </row>
    <row r="1290" spans="1:2" x14ac:dyDescent="0.25">
      <c r="A1290" s="3">
        <v>1285</v>
      </c>
      <c r="B1290" s="3" t="str">
        <f>"201402003326"</f>
        <v>201402003326</v>
      </c>
    </row>
    <row r="1291" spans="1:2" x14ac:dyDescent="0.25">
      <c r="A1291" s="3">
        <v>1286</v>
      </c>
      <c r="B1291" s="3" t="str">
        <f>"201402003431"</f>
        <v>201402003431</v>
      </c>
    </row>
    <row r="1292" spans="1:2" x14ac:dyDescent="0.25">
      <c r="A1292" s="3">
        <v>1287</v>
      </c>
      <c r="B1292" s="3" t="str">
        <f>"201402003790"</f>
        <v>201402003790</v>
      </c>
    </row>
    <row r="1293" spans="1:2" x14ac:dyDescent="0.25">
      <c r="A1293" s="3">
        <v>1288</v>
      </c>
      <c r="B1293" s="3" t="str">
        <f>"201402003817"</f>
        <v>201402003817</v>
      </c>
    </row>
    <row r="1294" spans="1:2" x14ac:dyDescent="0.25">
      <c r="A1294" s="3">
        <v>1289</v>
      </c>
      <c r="B1294" s="3" t="str">
        <f>"201402004443"</f>
        <v>201402004443</v>
      </c>
    </row>
    <row r="1295" spans="1:2" x14ac:dyDescent="0.25">
      <c r="A1295" s="3">
        <v>1290</v>
      </c>
      <c r="B1295" s="3" t="str">
        <f>"201402005157"</f>
        <v>201402005157</v>
      </c>
    </row>
    <row r="1296" spans="1:2" x14ac:dyDescent="0.25">
      <c r="A1296" s="3">
        <v>1291</v>
      </c>
      <c r="B1296" s="3" t="str">
        <f>"201402005494"</f>
        <v>201402005494</v>
      </c>
    </row>
    <row r="1297" spans="1:2" x14ac:dyDescent="0.25">
      <c r="A1297" s="3">
        <v>1292</v>
      </c>
      <c r="B1297" s="3" t="str">
        <f>"201402005510"</f>
        <v>201402005510</v>
      </c>
    </row>
    <row r="1298" spans="1:2" x14ac:dyDescent="0.25">
      <c r="A1298" s="3">
        <v>1293</v>
      </c>
      <c r="B1298" s="3" t="str">
        <f>"201402005812"</f>
        <v>201402005812</v>
      </c>
    </row>
    <row r="1299" spans="1:2" x14ac:dyDescent="0.25">
      <c r="A1299" s="3">
        <v>1294</v>
      </c>
      <c r="B1299" s="3" t="str">
        <f>"201402005818"</f>
        <v>201402005818</v>
      </c>
    </row>
    <row r="1300" spans="1:2" x14ac:dyDescent="0.25">
      <c r="A1300" s="3">
        <v>1295</v>
      </c>
      <c r="B1300" s="3" t="str">
        <f>"201402006918"</f>
        <v>201402006918</v>
      </c>
    </row>
    <row r="1301" spans="1:2" x14ac:dyDescent="0.25">
      <c r="A1301" s="3">
        <v>1296</v>
      </c>
      <c r="B1301" s="3" t="str">
        <f>"201402007004"</f>
        <v>201402007004</v>
      </c>
    </row>
    <row r="1302" spans="1:2" x14ac:dyDescent="0.25">
      <c r="A1302" s="3">
        <v>1297</v>
      </c>
      <c r="B1302" s="3" t="str">
        <f>"201402007406"</f>
        <v>201402007406</v>
      </c>
    </row>
    <row r="1303" spans="1:2" x14ac:dyDescent="0.25">
      <c r="A1303" s="3">
        <v>1298</v>
      </c>
      <c r="B1303" s="3" t="str">
        <f>"201402007542"</f>
        <v>201402007542</v>
      </c>
    </row>
    <row r="1304" spans="1:2" x14ac:dyDescent="0.25">
      <c r="A1304" s="3">
        <v>1299</v>
      </c>
      <c r="B1304" s="3" t="str">
        <f>"201402008095"</f>
        <v>201402008095</v>
      </c>
    </row>
    <row r="1305" spans="1:2" x14ac:dyDescent="0.25">
      <c r="A1305" s="3">
        <v>1300</v>
      </c>
      <c r="B1305" s="3" t="str">
        <f>"201402008210"</f>
        <v>201402008210</v>
      </c>
    </row>
    <row r="1306" spans="1:2" x14ac:dyDescent="0.25">
      <c r="A1306" s="3">
        <v>1301</v>
      </c>
      <c r="B1306" s="3" t="str">
        <f>"201402008562"</f>
        <v>201402008562</v>
      </c>
    </row>
    <row r="1307" spans="1:2" x14ac:dyDescent="0.25">
      <c r="A1307" s="3">
        <v>1302</v>
      </c>
      <c r="B1307" s="3" t="str">
        <f>"201402009478"</f>
        <v>201402009478</v>
      </c>
    </row>
    <row r="1308" spans="1:2" x14ac:dyDescent="0.25">
      <c r="A1308" s="3">
        <v>1303</v>
      </c>
      <c r="B1308" s="3" t="str">
        <f>"201402010780"</f>
        <v>201402010780</v>
      </c>
    </row>
    <row r="1309" spans="1:2" x14ac:dyDescent="0.25">
      <c r="A1309" s="3">
        <v>1304</v>
      </c>
      <c r="B1309" s="3" t="str">
        <f>"201402011973"</f>
        <v>201402011973</v>
      </c>
    </row>
    <row r="1310" spans="1:2" x14ac:dyDescent="0.25">
      <c r="A1310" s="3">
        <v>1305</v>
      </c>
      <c r="B1310" s="3" t="str">
        <f>"201402012056"</f>
        <v>201402012056</v>
      </c>
    </row>
    <row r="1311" spans="1:2" x14ac:dyDescent="0.25">
      <c r="A1311" s="3">
        <v>1306</v>
      </c>
      <c r="B1311" s="3" t="str">
        <f>"201403000004"</f>
        <v>201403000004</v>
      </c>
    </row>
    <row r="1312" spans="1:2" x14ac:dyDescent="0.25">
      <c r="A1312" s="3">
        <v>1307</v>
      </c>
      <c r="B1312" s="3" t="str">
        <f>"201405000990"</f>
        <v>201405000990</v>
      </c>
    </row>
    <row r="1313" spans="1:2" x14ac:dyDescent="0.25">
      <c r="A1313" s="3">
        <v>1308</v>
      </c>
      <c r="B1313" s="3" t="str">
        <f>"201405001026"</f>
        <v>201405001026</v>
      </c>
    </row>
    <row r="1314" spans="1:2" x14ac:dyDescent="0.25">
      <c r="A1314" s="3">
        <v>1309</v>
      </c>
      <c r="B1314" s="3" t="str">
        <f>"201405001226"</f>
        <v>201405001226</v>
      </c>
    </row>
    <row r="1315" spans="1:2" x14ac:dyDescent="0.25">
      <c r="A1315" s="3">
        <v>1310</v>
      </c>
      <c r="B1315" s="3" t="str">
        <f>"201405001548"</f>
        <v>201405001548</v>
      </c>
    </row>
    <row r="1316" spans="1:2" x14ac:dyDescent="0.25">
      <c r="A1316" s="3">
        <v>1311</v>
      </c>
      <c r="B1316" s="3" t="str">
        <f>"201405001863"</f>
        <v>201405001863</v>
      </c>
    </row>
    <row r="1317" spans="1:2" x14ac:dyDescent="0.25">
      <c r="A1317" s="3">
        <v>1312</v>
      </c>
      <c r="B1317" s="3" t="str">
        <f>"201405001954"</f>
        <v>201405001954</v>
      </c>
    </row>
    <row r="1318" spans="1:2" x14ac:dyDescent="0.25">
      <c r="A1318" s="3">
        <v>1313</v>
      </c>
      <c r="B1318" s="3" t="str">
        <f>"201405002174"</f>
        <v>201405002174</v>
      </c>
    </row>
    <row r="1319" spans="1:2" x14ac:dyDescent="0.25">
      <c r="A1319" s="3">
        <v>1314</v>
      </c>
      <c r="B1319" s="3" t="str">
        <f>"201405002248"</f>
        <v>201405002248</v>
      </c>
    </row>
    <row r="1320" spans="1:2" x14ac:dyDescent="0.25">
      <c r="A1320" s="3">
        <v>1315</v>
      </c>
      <c r="B1320" s="3" t="str">
        <f>"201405002310"</f>
        <v>201405002310</v>
      </c>
    </row>
    <row r="1321" spans="1:2" x14ac:dyDescent="0.25">
      <c r="A1321" s="3">
        <v>1316</v>
      </c>
      <c r="B1321" s="3" t="str">
        <f>"201406000119"</f>
        <v>201406000119</v>
      </c>
    </row>
    <row r="1322" spans="1:2" x14ac:dyDescent="0.25">
      <c r="A1322" s="3">
        <v>1317</v>
      </c>
      <c r="B1322" s="3" t="str">
        <f>"201406000129"</f>
        <v>201406000129</v>
      </c>
    </row>
    <row r="1323" spans="1:2" x14ac:dyDescent="0.25">
      <c r="A1323" s="3">
        <v>1318</v>
      </c>
      <c r="B1323" s="3" t="str">
        <f>"201406000235"</f>
        <v>201406000235</v>
      </c>
    </row>
    <row r="1324" spans="1:2" x14ac:dyDescent="0.25">
      <c r="A1324" s="3">
        <v>1319</v>
      </c>
      <c r="B1324" s="3" t="str">
        <f>"201406000648"</f>
        <v>201406000648</v>
      </c>
    </row>
    <row r="1325" spans="1:2" x14ac:dyDescent="0.25">
      <c r="A1325" s="3">
        <v>1320</v>
      </c>
      <c r="B1325" s="3" t="str">
        <f>"201406000867"</f>
        <v>201406000867</v>
      </c>
    </row>
    <row r="1326" spans="1:2" x14ac:dyDescent="0.25">
      <c r="A1326" s="3">
        <v>1321</v>
      </c>
      <c r="B1326" s="3" t="str">
        <f>"201406001391"</f>
        <v>201406001391</v>
      </c>
    </row>
    <row r="1327" spans="1:2" x14ac:dyDescent="0.25">
      <c r="A1327" s="3">
        <v>1322</v>
      </c>
      <c r="B1327" s="3" t="str">
        <f>"201406001592"</f>
        <v>201406001592</v>
      </c>
    </row>
    <row r="1328" spans="1:2" x14ac:dyDescent="0.25">
      <c r="A1328" s="3">
        <v>1323</v>
      </c>
      <c r="B1328" s="3" t="str">
        <f>"201406001939"</f>
        <v>201406001939</v>
      </c>
    </row>
    <row r="1329" spans="1:2" x14ac:dyDescent="0.25">
      <c r="A1329" s="3">
        <v>1324</v>
      </c>
      <c r="B1329" s="3" t="str">
        <f>"201406001981"</f>
        <v>201406001981</v>
      </c>
    </row>
    <row r="1330" spans="1:2" x14ac:dyDescent="0.25">
      <c r="A1330" s="3">
        <v>1325</v>
      </c>
      <c r="B1330" s="3" t="str">
        <f>"201406002085"</f>
        <v>201406002085</v>
      </c>
    </row>
    <row r="1331" spans="1:2" x14ac:dyDescent="0.25">
      <c r="A1331" s="3">
        <v>1326</v>
      </c>
      <c r="B1331" s="3" t="str">
        <f>"201406002090"</f>
        <v>201406002090</v>
      </c>
    </row>
    <row r="1332" spans="1:2" x14ac:dyDescent="0.25">
      <c r="A1332" s="3">
        <v>1327</v>
      </c>
      <c r="B1332" s="3" t="str">
        <f>"201406002227"</f>
        <v>201406002227</v>
      </c>
    </row>
    <row r="1333" spans="1:2" x14ac:dyDescent="0.25">
      <c r="A1333" s="3">
        <v>1328</v>
      </c>
      <c r="B1333" s="3" t="str">
        <f>"201406002897"</f>
        <v>201406002897</v>
      </c>
    </row>
    <row r="1334" spans="1:2" x14ac:dyDescent="0.25">
      <c r="A1334" s="3">
        <v>1329</v>
      </c>
      <c r="B1334" s="3" t="str">
        <f>"201406003169"</f>
        <v>201406003169</v>
      </c>
    </row>
    <row r="1335" spans="1:2" x14ac:dyDescent="0.25">
      <c r="A1335" s="3">
        <v>1330</v>
      </c>
      <c r="B1335" s="3" t="str">
        <f>"201406003387"</f>
        <v>201406003387</v>
      </c>
    </row>
    <row r="1336" spans="1:2" x14ac:dyDescent="0.25">
      <c r="A1336" s="3">
        <v>1331</v>
      </c>
      <c r="B1336" s="3" t="str">
        <f>"201406003393"</f>
        <v>201406003393</v>
      </c>
    </row>
    <row r="1337" spans="1:2" x14ac:dyDescent="0.25">
      <c r="A1337" s="3">
        <v>1332</v>
      </c>
      <c r="B1337" s="3" t="str">
        <f>"201406004209"</f>
        <v>201406004209</v>
      </c>
    </row>
    <row r="1338" spans="1:2" x14ac:dyDescent="0.25">
      <c r="A1338" s="3">
        <v>1333</v>
      </c>
      <c r="B1338" s="3" t="str">
        <f>"201406004233"</f>
        <v>201406004233</v>
      </c>
    </row>
    <row r="1339" spans="1:2" x14ac:dyDescent="0.25">
      <c r="A1339" s="3">
        <v>1334</v>
      </c>
      <c r="B1339" s="3" t="str">
        <f>"201406004435"</f>
        <v>201406004435</v>
      </c>
    </row>
    <row r="1340" spans="1:2" x14ac:dyDescent="0.25">
      <c r="A1340" s="3">
        <v>1335</v>
      </c>
      <c r="B1340" s="3" t="str">
        <f>"201406005086"</f>
        <v>201406005086</v>
      </c>
    </row>
    <row r="1341" spans="1:2" x14ac:dyDescent="0.25">
      <c r="A1341" s="3">
        <v>1336</v>
      </c>
      <c r="B1341" s="3" t="str">
        <f>"201406005329"</f>
        <v>201406005329</v>
      </c>
    </row>
    <row r="1342" spans="1:2" x14ac:dyDescent="0.25">
      <c r="A1342" s="3">
        <v>1337</v>
      </c>
      <c r="B1342" s="3" t="str">
        <f>"201406005397"</f>
        <v>201406005397</v>
      </c>
    </row>
    <row r="1343" spans="1:2" x14ac:dyDescent="0.25">
      <c r="A1343" s="3">
        <v>1338</v>
      </c>
      <c r="B1343" s="3" t="str">
        <f>"201406005675"</f>
        <v>201406005675</v>
      </c>
    </row>
    <row r="1344" spans="1:2" x14ac:dyDescent="0.25">
      <c r="A1344" s="3">
        <v>1339</v>
      </c>
      <c r="B1344" s="3" t="str">
        <f>"201406005686"</f>
        <v>201406005686</v>
      </c>
    </row>
    <row r="1345" spans="1:2" x14ac:dyDescent="0.25">
      <c r="A1345" s="3">
        <v>1340</v>
      </c>
      <c r="B1345" s="3" t="str">
        <f>"201406005803"</f>
        <v>201406005803</v>
      </c>
    </row>
    <row r="1346" spans="1:2" x14ac:dyDescent="0.25">
      <c r="A1346" s="3">
        <v>1341</v>
      </c>
      <c r="B1346" s="3" t="str">
        <f>"201406006000"</f>
        <v>201406006000</v>
      </c>
    </row>
    <row r="1347" spans="1:2" x14ac:dyDescent="0.25">
      <c r="A1347" s="3">
        <v>1342</v>
      </c>
      <c r="B1347" s="3" t="str">
        <f>"201406006004"</f>
        <v>201406006004</v>
      </c>
    </row>
    <row r="1348" spans="1:2" x14ac:dyDescent="0.25">
      <c r="A1348" s="3">
        <v>1343</v>
      </c>
      <c r="B1348" s="3" t="str">
        <f>"201406006050"</f>
        <v>201406006050</v>
      </c>
    </row>
    <row r="1349" spans="1:2" x14ac:dyDescent="0.25">
      <c r="A1349" s="3">
        <v>1344</v>
      </c>
      <c r="B1349" s="3" t="str">
        <f>"201406006136"</f>
        <v>201406006136</v>
      </c>
    </row>
    <row r="1350" spans="1:2" x14ac:dyDescent="0.25">
      <c r="A1350" s="3">
        <v>1345</v>
      </c>
      <c r="B1350" s="3" t="str">
        <f>"201406006324"</f>
        <v>201406006324</v>
      </c>
    </row>
    <row r="1351" spans="1:2" x14ac:dyDescent="0.25">
      <c r="A1351" s="3">
        <v>1346</v>
      </c>
      <c r="B1351" s="3" t="str">
        <f>"201406006476"</f>
        <v>201406006476</v>
      </c>
    </row>
    <row r="1352" spans="1:2" x14ac:dyDescent="0.25">
      <c r="A1352" s="3">
        <v>1347</v>
      </c>
      <c r="B1352" s="3" t="str">
        <f>"201406006931"</f>
        <v>201406006931</v>
      </c>
    </row>
    <row r="1353" spans="1:2" x14ac:dyDescent="0.25">
      <c r="A1353" s="3">
        <v>1348</v>
      </c>
      <c r="B1353" s="3" t="str">
        <f>"201406007121"</f>
        <v>201406007121</v>
      </c>
    </row>
    <row r="1354" spans="1:2" x14ac:dyDescent="0.25">
      <c r="A1354" s="3">
        <v>1349</v>
      </c>
      <c r="B1354" s="3" t="str">
        <f>"201406007328"</f>
        <v>201406007328</v>
      </c>
    </row>
    <row r="1355" spans="1:2" x14ac:dyDescent="0.25">
      <c r="A1355" s="3">
        <v>1350</v>
      </c>
      <c r="B1355" s="3" t="str">
        <f>"201406007587"</f>
        <v>201406007587</v>
      </c>
    </row>
    <row r="1356" spans="1:2" x14ac:dyDescent="0.25">
      <c r="A1356" s="3">
        <v>1351</v>
      </c>
      <c r="B1356" s="3" t="str">
        <f>"201406008144"</f>
        <v>201406008144</v>
      </c>
    </row>
    <row r="1357" spans="1:2" x14ac:dyDescent="0.25">
      <c r="A1357" s="3">
        <v>1352</v>
      </c>
      <c r="B1357" s="3" t="str">
        <f>"201406008397"</f>
        <v>201406008397</v>
      </c>
    </row>
    <row r="1358" spans="1:2" x14ac:dyDescent="0.25">
      <c r="A1358" s="3">
        <v>1353</v>
      </c>
      <c r="B1358" s="3" t="str">
        <f>"201406008502"</f>
        <v>201406008502</v>
      </c>
    </row>
    <row r="1359" spans="1:2" x14ac:dyDescent="0.25">
      <c r="A1359" s="3">
        <v>1354</v>
      </c>
      <c r="B1359" s="3" t="str">
        <f>"201406009077"</f>
        <v>201406009077</v>
      </c>
    </row>
    <row r="1360" spans="1:2" x14ac:dyDescent="0.25">
      <c r="A1360" s="3">
        <v>1355</v>
      </c>
      <c r="B1360" s="3" t="str">
        <f>"201406009843"</f>
        <v>201406009843</v>
      </c>
    </row>
    <row r="1361" spans="1:2" x14ac:dyDescent="0.25">
      <c r="A1361" s="3">
        <v>1356</v>
      </c>
      <c r="B1361" s="3" t="str">
        <f>"201406010328"</f>
        <v>201406010328</v>
      </c>
    </row>
    <row r="1362" spans="1:2" x14ac:dyDescent="0.25">
      <c r="A1362" s="3">
        <v>1357</v>
      </c>
      <c r="B1362" s="3" t="str">
        <f>"201406010693"</f>
        <v>201406010693</v>
      </c>
    </row>
    <row r="1363" spans="1:2" x14ac:dyDescent="0.25">
      <c r="A1363" s="3">
        <v>1358</v>
      </c>
      <c r="B1363" s="3" t="str">
        <f>"201406010699"</f>
        <v>201406010699</v>
      </c>
    </row>
    <row r="1364" spans="1:2" x14ac:dyDescent="0.25">
      <c r="A1364" s="3">
        <v>1359</v>
      </c>
      <c r="B1364" s="3" t="str">
        <f>"201406010714"</f>
        <v>201406010714</v>
      </c>
    </row>
    <row r="1365" spans="1:2" x14ac:dyDescent="0.25">
      <c r="A1365" s="3">
        <v>1360</v>
      </c>
      <c r="B1365" s="3" t="str">
        <f>"201406010929"</f>
        <v>201406010929</v>
      </c>
    </row>
    <row r="1366" spans="1:2" x14ac:dyDescent="0.25">
      <c r="A1366" s="3">
        <v>1361</v>
      </c>
      <c r="B1366" s="3" t="str">
        <f>"201406011148"</f>
        <v>201406011148</v>
      </c>
    </row>
    <row r="1367" spans="1:2" x14ac:dyDescent="0.25">
      <c r="A1367" s="3">
        <v>1362</v>
      </c>
      <c r="B1367" s="3" t="str">
        <f>"201406011229"</f>
        <v>201406011229</v>
      </c>
    </row>
    <row r="1368" spans="1:2" x14ac:dyDescent="0.25">
      <c r="A1368" s="3">
        <v>1363</v>
      </c>
      <c r="B1368" s="3" t="str">
        <f>"201406011898"</f>
        <v>201406011898</v>
      </c>
    </row>
    <row r="1369" spans="1:2" x14ac:dyDescent="0.25">
      <c r="A1369" s="3">
        <v>1364</v>
      </c>
      <c r="B1369" s="3" t="str">
        <f>"201406012128"</f>
        <v>201406012128</v>
      </c>
    </row>
    <row r="1370" spans="1:2" x14ac:dyDescent="0.25">
      <c r="A1370" s="3">
        <v>1365</v>
      </c>
      <c r="B1370" s="3" t="str">
        <f>"201406012246"</f>
        <v>201406012246</v>
      </c>
    </row>
    <row r="1371" spans="1:2" x14ac:dyDescent="0.25">
      <c r="A1371" s="3">
        <v>1366</v>
      </c>
      <c r="B1371" s="3" t="str">
        <f>"201406012441"</f>
        <v>201406012441</v>
      </c>
    </row>
    <row r="1372" spans="1:2" x14ac:dyDescent="0.25">
      <c r="A1372" s="3">
        <v>1367</v>
      </c>
      <c r="B1372" s="3" t="str">
        <f>"201406012492"</f>
        <v>201406012492</v>
      </c>
    </row>
    <row r="1373" spans="1:2" x14ac:dyDescent="0.25">
      <c r="A1373" s="3">
        <v>1368</v>
      </c>
      <c r="B1373" s="3" t="str">
        <f>"201406012776"</f>
        <v>201406012776</v>
      </c>
    </row>
    <row r="1374" spans="1:2" x14ac:dyDescent="0.25">
      <c r="A1374" s="3">
        <v>1369</v>
      </c>
      <c r="B1374" s="3" t="str">
        <f>"201406012825"</f>
        <v>201406012825</v>
      </c>
    </row>
    <row r="1375" spans="1:2" x14ac:dyDescent="0.25">
      <c r="A1375" s="3">
        <v>1370</v>
      </c>
      <c r="B1375" s="3" t="str">
        <f>"201406013190"</f>
        <v>201406013190</v>
      </c>
    </row>
    <row r="1376" spans="1:2" x14ac:dyDescent="0.25">
      <c r="A1376" s="3">
        <v>1371</v>
      </c>
      <c r="B1376" s="3" t="str">
        <f>"201406013753"</f>
        <v>201406013753</v>
      </c>
    </row>
    <row r="1377" spans="1:2" x14ac:dyDescent="0.25">
      <c r="A1377" s="3">
        <v>1372</v>
      </c>
      <c r="B1377" s="3" t="str">
        <f>"201406014212"</f>
        <v>201406014212</v>
      </c>
    </row>
    <row r="1378" spans="1:2" x14ac:dyDescent="0.25">
      <c r="A1378" s="3">
        <v>1373</v>
      </c>
      <c r="B1378" s="3" t="str">
        <f>"201406014258"</f>
        <v>201406014258</v>
      </c>
    </row>
    <row r="1379" spans="1:2" x14ac:dyDescent="0.25">
      <c r="A1379" s="3">
        <v>1374</v>
      </c>
      <c r="B1379" s="3" t="str">
        <f>"201406014266"</f>
        <v>201406014266</v>
      </c>
    </row>
    <row r="1380" spans="1:2" x14ac:dyDescent="0.25">
      <c r="A1380" s="3">
        <v>1375</v>
      </c>
      <c r="B1380" s="3" t="str">
        <f>"201406014413"</f>
        <v>201406014413</v>
      </c>
    </row>
    <row r="1381" spans="1:2" x14ac:dyDescent="0.25">
      <c r="A1381" s="3">
        <v>1376</v>
      </c>
      <c r="B1381" s="3" t="str">
        <f>"201406015492"</f>
        <v>201406015492</v>
      </c>
    </row>
    <row r="1382" spans="1:2" x14ac:dyDescent="0.25">
      <c r="A1382" s="3">
        <v>1377</v>
      </c>
      <c r="B1382" s="3" t="str">
        <f>"201406015757"</f>
        <v>201406015757</v>
      </c>
    </row>
    <row r="1383" spans="1:2" x14ac:dyDescent="0.25">
      <c r="A1383" s="3">
        <v>1378</v>
      </c>
      <c r="B1383" s="3" t="str">
        <f>"201406016030"</f>
        <v>201406016030</v>
      </c>
    </row>
    <row r="1384" spans="1:2" x14ac:dyDescent="0.25">
      <c r="A1384" s="3">
        <v>1379</v>
      </c>
      <c r="B1384" s="3" t="str">
        <f>"201406016166"</f>
        <v>201406016166</v>
      </c>
    </row>
    <row r="1385" spans="1:2" x14ac:dyDescent="0.25">
      <c r="A1385" s="3">
        <v>1380</v>
      </c>
      <c r="B1385" s="3" t="str">
        <f>"201406016201"</f>
        <v>201406016201</v>
      </c>
    </row>
    <row r="1386" spans="1:2" x14ac:dyDescent="0.25">
      <c r="A1386" s="3">
        <v>1381</v>
      </c>
      <c r="B1386" s="3" t="str">
        <f>"201406017370"</f>
        <v>201406017370</v>
      </c>
    </row>
    <row r="1387" spans="1:2" x14ac:dyDescent="0.25">
      <c r="A1387" s="3">
        <v>1382</v>
      </c>
      <c r="B1387" s="3" t="str">
        <f>"201406017555"</f>
        <v>201406017555</v>
      </c>
    </row>
    <row r="1388" spans="1:2" x14ac:dyDescent="0.25">
      <c r="A1388" s="3">
        <v>1383</v>
      </c>
      <c r="B1388" s="3" t="str">
        <f>"201406017573"</f>
        <v>201406017573</v>
      </c>
    </row>
    <row r="1389" spans="1:2" x14ac:dyDescent="0.25">
      <c r="A1389" s="3">
        <v>1384</v>
      </c>
      <c r="B1389" s="3" t="str">
        <f>"201406017903"</f>
        <v>201406017903</v>
      </c>
    </row>
    <row r="1390" spans="1:2" x14ac:dyDescent="0.25">
      <c r="A1390" s="3">
        <v>1385</v>
      </c>
      <c r="B1390" s="3" t="str">
        <f>"201406018346"</f>
        <v>201406018346</v>
      </c>
    </row>
    <row r="1391" spans="1:2" x14ac:dyDescent="0.25">
      <c r="A1391" s="3">
        <v>1386</v>
      </c>
      <c r="B1391" s="3" t="str">
        <f>"201406018712"</f>
        <v>201406018712</v>
      </c>
    </row>
    <row r="1392" spans="1:2" x14ac:dyDescent="0.25">
      <c r="A1392" s="3">
        <v>1387</v>
      </c>
      <c r="B1392" s="3" t="str">
        <f>"201406018788"</f>
        <v>201406018788</v>
      </c>
    </row>
    <row r="1393" spans="1:2" x14ac:dyDescent="0.25">
      <c r="A1393" s="3">
        <v>1388</v>
      </c>
      <c r="B1393" s="3" t="str">
        <f>"201406018893"</f>
        <v>201406018893</v>
      </c>
    </row>
    <row r="1394" spans="1:2" x14ac:dyDescent="0.25">
      <c r="A1394" s="3">
        <v>1389</v>
      </c>
      <c r="B1394" s="3" t="str">
        <f>"201406019200"</f>
        <v>201406019200</v>
      </c>
    </row>
    <row r="1395" spans="1:2" x14ac:dyDescent="0.25">
      <c r="A1395" s="3">
        <v>1390</v>
      </c>
      <c r="B1395" s="3" t="str">
        <f>"201409000632"</f>
        <v>201409000632</v>
      </c>
    </row>
    <row r="1396" spans="1:2" x14ac:dyDescent="0.25">
      <c r="A1396" s="3">
        <v>1391</v>
      </c>
      <c r="B1396" s="3" t="str">
        <f>"201409001953"</f>
        <v>201409001953</v>
      </c>
    </row>
    <row r="1397" spans="1:2" x14ac:dyDescent="0.25">
      <c r="A1397" s="3">
        <v>1392</v>
      </c>
      <c r="B1397" s="3" t="str">
        <f>"201409001973"</f>
        <v>201409001973</v>
      </c>
    </row>
    <row r="1398" spans="1:2" x14ac:dyDescent="0.25">
      <c r="A1398" s="3">
        <v>1393</v>
      </c>
      <c r="B1398" s="3" t="str">
        <f>"201409003036"</f>
        <v>201409003036</v>
      </c>
    </row>
    <row r="1399" spans="1:2" x14ac:dyDescent="0.25">
      <c r="A1399" s="3">
        <v>1394</v>
      </c>
      <c r="B1399" s="3" t="str">
        <f>"201409003444"</f>
        <v>201409003444</v>
      </c>
    </row>
    <row r="1400" spans="1:2" x14ac:dyDescent="0.25">
      <c r="A1400" s="3">
        <v>1395</v>
      </c>
      <c r="B1400" s="3" t="str">
        <f>"201409003630"</f>
        <v>201409003630</v>
      </c>
    </row>
    <row r="1401" spans="1:2" x14ac:dyDescent="0.25">
      <c r="A1401" s="3">
        <v>1396</v>
      </c>
      <c r="B1401" s="3" t="str">
        <f>"201409004161"</f>
        <v>201409004161</v>
      </c>
    </row>
    <row r="1402" spans="1:2" x14ac:dyDescent="0.25">
      <c r="A1402" s="3">
        <v>1397</v>
      </c>
      <c r="B1402" s="3" t="str">
        <f>"201409005769"</f>
        <v>201409005769</v>
      </c>
    </row>
    <row r="1403" spans="1:2" x14ac:dyDescent="0.25">
      <c r="A1403" s="3">
        <v>1398</v>
      </c>
      <c r="B1403" s="3" t="str">
        <f>"201409005854"</f>
        <v>201409005854</v>
      </c>
    </row>
    <row r="1404" spans="1:2" x14ac:dyDescent="0.25">
      <c r="A1404" s="3">
        <v>1399</v>
      </c>
      <c r="B1404" s="3" t="str">
        <f>"201410000188"</f>
        <v>201410000188</v>
      </c>
    </row>
    <row r="1405" spans="1:2" x14ac:dyDescent="0.25">
      <c r="A1405" s="3">
        <v>1400</v>
      </c>
      <c r="B1405" s="3" t="str">
        <f>"201410000404"</f>
        <v>201410000404</v>
      </c>
    </row>
    <row r="1406" spans="1:2" x14ac:dyDescent="0.25">
      <c r="A1406" s="3">
        <v>1401</v>
      </c>
      <c r="B1406" s="3" t="str">
        <f>"201410000946"</f>
        <v>201410000946</v>
      </c>
    </row>
    <row r="1407" spans="1:2" x14ac:dyDescent="0.25">
      <c r="A1407" s="3">
        <v>1402</v>
      </c>
      <c r="B1407" s="3" t="str">
        <f>"201410002227"</f>
        <v>201410002227</v>
      </c>
    </row>
    <row r="1408" spans="1:2" x14ac:dyDescent="0.25">
      <c r="A1408" s="3">
        <v>1403</v>
      </c>
      <c r="B1408" s="3" t="str">
        <f>"201410002385"</f>
        <v>201410002385</v>
      </c>
    </row>
    <row r="1409" spans="1:2" x14ac:dyDescent="0.25">
      <c r="A1409" s="3">
        <v>1404</v>
      </c>
      <c r="B1409" s="3" t="str">
        <f>"201410002791"</f>
        <v>201410002791</v>
      </c>
    </row>
    <row r="1410" spans="1:2" x14ac:dyDescent="0.25">
      <c r="A1410" s="3">
        <v>1405</v>
      </c>
      <c r="B1410" s="3" t="str">
        <f>"201410003225"</f>
        <v>201410003225</v>
      </c>
    </row>
    <row r="1411" spans="1:2" x14ac:dyDescent="0.25">
      <c r="A1411" s="3">
        <v>1406</v>
      </c>
      <c r="B1411" s="3" t="str">
        <f>"201410003678"</f>
        <v>201410003678</v>
      </c>
    </row>
    <row r="1412" spans="1:2" x14ac:dyDescent="0.25">
      <c r="A1412" s="3">
        <v>1407</v>
      </c>
      <c r="B1412" s="3" t="str">
        <f>"201410003847"</f>
        <v>201410003847</v>
      </c>
    </row>
    <row r="1413" spans="1:2" x14ac:dyDescent="0.25">
      <c r="A1413" s="3">
        <v>1408</v>
      </c>
      <c r="B1413" s="3" t="str">
        <f>"201410005369"</f>
        <v>201410005369</v>
      </c>
    </row>
    <row r="1414" spans="1:2" x14ac:dyDescent="0.25">
      <c r="A1414" s="3">
        <v>1409</v>
      </c>
      <c r="B1414" s="3" t="str">
        <f>"201410005895"</f>
        <v>201410005895</v>
      </c>
    </row>
    <row r="1415" spans="1:2" x14ac:dyDescent="0.25">
      <c r="A1415" s="3">
        <v>1410</v>
      </c>
      <c r="B1415" s="3" t="str">
        <f>"201410007648"</f>
        <v>201410007648</v>
      </c>
    </row>
    <row r="1416" spans="1:2" x14ac:dyDescent="0.25">
      <c r="A1416" s="3">
        <v>1411</v>
      </c>
      <c r="B1416" s="3" t="str">
        <f>"201410011120"</f>
        <v>201410011120</v>
      </c>
    </row>
    <row r="1417" spans="1:2" x14ac:dyDescent="0.25">
      <c r="A1417" s="3">
        <v>1412</v>
      </c>
      <c r="B1417" s="3" t="str">
        <f>"201411000676"</f>
        <v>201411000676</v>
      </c>
    </row>
    <row r="1418" spans="1:2" x14ac:dyDescent="0.25">
      <c r="A1418" s="3">
        <v>1413</v>
      </c>
      <c r="B1418" s="3" t="str">
        <f>"201411000690"</f>
        <v>201411000690</v>
      </c>
    </row>
    <row r="1419" spans="1:2" x14ac:dyDescent="0.25">
      <c r="A1419" s="3">
        <v>1414</v>
      </c>
      <c r="B1419" s="3" t="str">
        <f>"201411002192"</f>
        <v>201411002192</v>
      </c>
    </row>
    <row r="1420" spans="1:2" x14ac:dyDescent="0.25">
      <c r="A1420" s="3">
        <v>1415</v>
      </c>
      <c r="B1420" s="3" t="str">
        <f>"201411002321"</f>
        <v>201411002321</v>
      </c>
    </row>
    <row r="1421" spans="1:2" x14ac:dyDescent="0.25">
      <c r="A1421" s="3">
        <v>1416</v>
      </c>
      <c r="B1421" s="3" t="str">
        <f>"201411002849"</f>
        <v>201411002849</v>
      </c>
    </row>
    <row r="1422" spans="1:2" x14ac:dyDescent="0.25">
      <c r="A1422" s="3">
        <v>1417</v>
      </c>
      <c r="B1422" s="3" t="str">
        <f>"201411002918"</f>
        <v>201411002918</v>
      </c>
    </row>
    <row r="1423" spans="1:2" x14ac:dyDescent="0.25">
      <c r="A1423" s="3">
        <v>1418</v>
      </c>
      <c r="B1423" s="3" t="str">
        <f>"201411003410"</f>
        <v>201411003410</v>
      </c>
    </row>
    <row r="1424" spans="1:2" x14ac:dyDescent="0.25">
      <c r="A1424" s="3">
        <v>1419</v>
      </c>
      <c r="B1424" s="3" t="str">
        <f>"201412000560"</f>
        <v>201412000560</v>
      </c>
    </row>
    <row r="1425" spans="1:2" x14ac:dyDescent="0.25">
      <c r="A1425" s="3">
        <v>1420</v>
      </c>
      <c r="B1425" s="3" t="str">
        <f>"201412001156"</f>
        <v>201412001156</v>
      </c>
    </row>
    <row r="1426" spans="1:2" x14ac:dyDescent="0.25">
      <c r="A1426" s="3">
        <v>1421</v>
      </c>
      <c r="B1426" s="3" t="str">
        <f>"201412001355"</f>
        <v>201412001355</v>
      </c>
    </row>
    <row r="1427" spans="1:2" x14ac:dyDescent="0.25">
      <c r="A1427" s="3">
        <v>1422</v>
      </c>
      <c r="B1427" s="3" t="str">
        <f>"201412001648"</f>
        <v>201412001648</v>
      </c>
    </row>
    <row r="1428" spans="1:2" x14ac:dyDescent="0.25">
      <c r="A1428" s="3">
        <v>1423</v>
      </c>
      <c r="B1428" s="3" t="str">
        <f>"201412001871"</f>
        <v>201412001871</v>
      </c>
    </row>
    <row r="1429" spans="1:2" x14ac:dyDescent="0.25">
      <c r="A1429" s="3">
        <v>1424</v>
      </c>
      <c r="B1429" s="3" t="str">
        <f>"201412002020"</f>
        <v>201412002020</v>
      </c>
    </row>
    <row r="1430" spans="1:2" x14ac:dyDescent="0.25">
      <c r="A1430" s="3">
        <v>1425</v>
      </c>
      <c r="B1430" s="3" t="str">
        <f>"201412002447"</f>
        <v>201412002447</v>
      </c>
    </row>
    <row r="1431" spans="1:2" x14ac:dyDescent="0.25">
      <c r="A1431" s="3">
        <v>1426</v>
      </c>
      <c r="B1431" s="3" t="str">
        <f>"201412002574"</f>
        <v>201412002574</v>
      </c>
    </row>
    <row r="1432" spans="1:2" x14ac:dyDescent="0.25">
      <c r="A1432" s="3">
        <v>1427</v>
      </c>
      <c r="B1432" s="3" t="str">
        <f>"201412002592"</f>
        <v>201412002592</v>
      </c>
    </row>
    <row r="1433" spans="1:2" x14ac:dyDescent="0.25">
      <c r="A1433" s="3">
        <v>1428</v>
      </c>
      <c r="B1433" s="3" t="str">
        <f>"201412003244"</f>
        <v>201412003244</v>
      </c>
    </row>
    <row r="1434" spans="1:2" x14ac:dyDescent="0.25">
      <c r="A1434" s="3">
        <v>1429</v>
      </c>
      <c r="B1434" s="3" t="str">
        <f>"201412003895"</f>
        <v>201412003895</v>
      </c>
    </row>
    <row r="1435" spans="1:2" x14ac:dyDescent="0.25">
      <c r="A1435" s="3">
        <v>1430</v>
      </c>
      <c r="B1435" s="3" t="str">
        <f>"201412003959"</f>
        <v>201412003959</v>
      </c>
    </row>
    <row r="1436" spans="1:2" x14ac:dyDescent="0.25">
      <c r="A1436" s="3">
        <v>1431</v>
      </c>
      <c r="B1436" s="3" t="str">
        <f>"201412005191"</f>
        <v>201412005191</v>
      </c>
    </row>
    <row r="1437" spans="1:2" x14ac:dyDescent="0.25">
      <c r="A1437" s="3">
        <v>1432</v>
      </c>
      <c r="B1437" s="3" t="str">
        <f>"201412005346"</f>
        <v>201412005346</v>
      </c>
    </row>
    <row r="1438" spans="1:2" x14ac:dyDescent="0.25">
      <c r="A1438" s="3">
        <v>1433</v>
      </c>
      <c r="B1438" s="3" t="str">
        <f>"201412005623"</f>
        <v>201412005623</v>
      </c>
    </row>
    <row r="1439" spans="1:2" x14ac:dyDescent="0.25">
      <c r="A1439" s="3">
        <v>1434</v>
      </c>
      <c r="B1439" s="3" t="str">
        <f>"201412005695"</f>
        <v>201412005695</v>
      </c>
    </row>
    <row r="1440" spans="1:2" x14ac:dyDescent="0.25">
      <c r="A1440" s="3">
        <v>1435</v>
      </c>
      <c r="B1440" s="3" t="str">
        <f>"201412006661"</f>
        <v>201412006661</v>
      </c>
    </row>
    <row r="1441" spans="1:2" x14ac:dyDescent="0.25">
      <c r="A1441" s="3">
        <v>1436</v>
      </c>
      <c r="B1441" s="3" t="str">
        <f>"201412006866"</f>
        <v>201412006866</v>
      </c>
    </row>
    <row r="1442" spans="1:2" x14ac:dyDescent="0.25">
      <c r="A1442" s="3">
        <v>1437</v>
      </c>
      <c r="B1442" s="3" t="str">
        <f>"201502001272"</f>
        <v>201502001272</v>
      </c>
    </row>
    <row r="1443" spans="1:2" x14ac:dyDescent="0.25">
      <c r="A1443" s="3">
        <v>1438</v>
      </c>
      <c r="B1443" s="3" t="str">
        <f>"201502003416"</f>
        <v>201502003416</v>
      </c>
    </row>
    <row r="1444" spans="1:2" x14ac:dyDescent="0.25">
      <c r="A1444" s="3">
        <v>1439</v>
      </c>
      <c r="B1444" s="3" t="str">
        <f>"201504001486"</f>
        <v>201504001486</v>
      </c>
    </row>
    <row r="1445" spans="1:2" x14ac:dyDescent="0.25">
      <c r="A1445" s="3">
        <v>1440</v>
      </c>
      <c r="B1445" s="3" t="str">
        <f>"201504002510"</f>
        <v>201504002510</v>
      </c>
    </row>
    <row r="1446" spans="1:2" x14ac:dyDescent="0.25">
      <c r="A1446" s="3">
        <v>1441</v>
      </c>
      <c r="B1446" s="3" t="str">
        <f>"201504002718"</f>
        <v>201504002718</v>
      </c>
    </row>
    <row r="1447" spans="1:2" x14ac:dyDescent="0.25">
      <c r="A1447" s="3">
        <v>1442</v>
      </c>
      <c r="B1447" s="3" t="str">
        <f>"201504003401"</f>
        <v>201504003401</v>
      </c>
    </row>
    <row r="1448" spans="1:2" x14ac:dyDescent="0.25">
      <c r="A1448" s="3">
        <v>1443</v>
      </c>
      <c r="B1448" s="3" t="str">
        <f>"201506001361"</f>
        <v>201506001361</v>
      </c>
    </row>
    <row r="1449" spans="1:2" x14ac:dyDescent="0.25">
      <c r="A1449" s="3">
        <v>1444</v>
      </c>
      <c r="B1449" s="3" t="str">
        <f>"201506002382"</f>
        <v>201506002382</v>
      </c>
    </row>
    <row r="1450" spans="1:2" x14ac:dyDescent="0.25">
      <c r="A1450" s="3">
        <v>1445</v>
      </c>
      <c r="B1450" s="3" t="str">
        <f>"201506002724"</f>
        <v>201506002724</v>
      </c>
    </row>
    <row r="1451" spans="1:2" x14ac:dyDescent="0.25">
      <c r="A1451" s="3">
        <v>1446</v>
      </c>
      <c r="B1451" s="3" t="str">
        <f>"201506004159"</f>
        <v>201506004159</v>
      </c>
    </row>
    <row r="1452" spans="1:2" x14ac:dyDescent="0.25">
      <c r="A1452" s="3">
        <v>1447</v>
      </c>
      <c r="B1452" s="3" t="str">
        <f>"201507000097"</f>
        <v>201507000097</v>
      </c>
    </row>
    <row r="1453" spans="1:2" x14ac:dyDescent="0.25">
      <c r="A1453" s="3">
        <v>1448</v>
      </c>
      <c r="B1453" s="3" t="str">
        <f>"201507001507"</f>
        <v>201507001507</v>
      </c>
    </row>
    <row r="1454" spans="1:2" x14ac:dyDescent="0.25">
      <c r="A1454" s="3">
        <v>1449</v>
      </c>
      <c r="B1454" s="3" t="str">
        <f>"201507001564"</f>
        <v>201507001564</v>
      </c>
    </row>
    <row r="1455" spans="1:2" x14ac:dyDescent="0.25">
      <c r="A1455" s="3">
        <v>1450</v>
      </c>
      <c r="B1455" s="3" t="str">
        <f>"201507001616"</f>
        <v>201507001616</v>
      </c>
    </row>
    <row r="1456" spans="1:2" x14ac:dyDescent="0.25">
      <c r="A1456" s="3">
        <v>1451</v>
      </c>
      <c r="B1456" s="3" t="str">
        <f>"201507001622"</f>
        <v>201507001622</v>
      </c>
    </row>
    <row r="1457" spans="1:2" x14ac:dyDescent="0.25">
      <c r="A1457" s="3">
        <v>1452</v>
      </c>
      <c r="B1457" s="3" t="str">
        <f>"201507001896"</f>
        <v>201507001896</v>
      </c>
    </row>
    <row r="1458" spans="1:2" x14ac:dyDescent="0.25">
      <c r="A1458" s="3">
        <v>1453</v>
      </c>
      <c r="B1458" s="3" t="str">
        <f>"201507001974"</f>
        <v>201507001974</v>
      </c>
    </row>
    <row r="1459" spans="1:2" x14ac:dyDescent="0.25">
      <c r="A1459" s="3">
        <v>1454</v>
      </c>
      <c r="B1459" s="3" t="str">
        <f>"201507002907"</f>
        <v>201507002907</v>
      </c>
    </row>
    <row r="1460" spans="1:2" x14ac:dyDescent="0.25">
      <c r="A1460" s="3">
        <v>1455</v>
      </c>
      <c r="B1460" s="3" t="str">
        <f>"201507004224"</f>
        <v>201507004224</v>
      </c>
    </row>
    <row r="1461" spans="1:2" x14ac:dyDescent="0.25">
      <c r="A1461" s="3">
        <v>1456</v>
      </c>
      <c r="B1461" s="3" t="str">
        <f>"201507004636"</f>
        <v>201507004636</v>
      </c>
    </row>
    <row r="1462" spans="1:2" x14ac:dyDescent="0.25">
      <c r="A1462" s="3">
        <v>1457</v>
      </c>
      <c r="B1462" s="3" t="str">
        <f>"201507004867"</f>
        <v>201507004867</v>
      </c>
    </row>
    <row r="1463" spans="1:2" x14ac:dyDescent="0.25">
      <c r="A1463" s="3">
        <v>1458</v>
      </c>
      <c r="B1463" s="3" t="str">
        <f>"201509000354"</f>
        <v>201509000354</v>
      </c>
    </row>
    <row r="1464" spans="1:2" x14ac:dyDescent="0.25">
      <c r="A1464" s="3">
        <v>1459</v>
      </c>
      <c r="B1464" s="3" t="str">
        <f>"201510000052"</f>
        <v>201510000052</v>
      </c>
    </row>
    <row r="1465" spans="1:2" x14ac:dyDescent="0.25">
      <c r="A1465" s="3">
        <v>1460</v>
      </c>
      <c r="B1465" s="3" t="str">
        <f>"201510001612"</f>
        <v>201510001612</v>
      </c>
    </row>
    <row r="1466" spans="1:2" x14ac:dyDescent="0.25">
      <c r="A1466" s="3">
        <v>1461</v>
      </c>
      <c r="B1466" s="3" t="str">
        <f>"201510001827"</f>
        <v>201510001827</v>
      </c>
    </row>
    <row r="1467" spans="1:2" x14ac:dyDescent="0.25">
      <c r="A1467" s="3">
        <v>1462</v>
      </c>
      <c r="B1467" s="3" t="str">
        <f>"201510002210"</f>
        <v>201510002210</v>
      </c>
    </row>
    <row r="1468" spans="1:2" x14ac:dyDescent="0.25">
      <c r="A1468" s="3">
        <v>1463</v>
      </c>
      <c r="B1468" s="3" t="str">
        <f>"201510004431"</f>
        <v>201510004431</v>
      </c>
    </row>
    <row r="1469" spans="1:2" x14ac:dyDescent="0.25">
      <c r="A1469" s="3">
        <v>1464</v>
      </c>
      <c r="B1469" s="3" t="str">
        <f>"201510004652"</f>
        <v>201510004652</v>
      </c>
    </row>
    <row r="1470" spans="1:2" x14ac:dyDescent="0.25">
      <c r="A1470" s="3">
        <v>1465</v>
      </c>
      <c r="B1470" s="3" t="str">
        <f>"201510004659"</f>
        <v>201510004659</v>
      </c>
    </row>
    <row r="1471" spans="1:2" x14ac:dyDescent="0.25">
      <c r="A1471" s="3">
        <v>1466</v>
      </c>
      <c r="B1471" s="3" t="str">
        <f>"201511004490"</f>
        <v>201511004490</v>
      </c>
    </row>
    <row r="1472" spans="1:2" x14ac:dyDescent="0.25">
      <c r="A1472" s="3">
        <v>1467</v>
      </c>
      <c r="B1472" s="3" t="str">
        <f>"201511005492"</f>
        <v>201511005492</v>
      </c>
    </row>
    <row r="1473" spans="1:2" x14ac:dyDescent="0.25">
      <c r="A1473" s="3">
        <v>1468</v>
      </c>
      <c r="B1473" s="3" t="str">
        <f>"201511005676"</f>
        <v>201511005676</v>
      </c>
    </row>
    <row r="1474" spans="1:2" x14ac:dyDescent="0.25">
      <c r="A1474" s="3">
        <v>1469</v>
      </c>
      <c r="B1474" s="3" t="str">
        <f>"201511008747"</f>
        <v>201511008747</v>
      </c>
    </row>
    <row r="1475" spans="1:2" x14ac:dyDescent="0.25">
      <c r="A1475" s="3">
        <v>1470</v>
      </c>
      <c r="B1475" s="3" t="str">
        <f>"201511008899"</f>
        <v>201511008899</v>
      </c>
    </row>
    <row r="1476" spans="1:2" x14ac:dyDescent="0.25">
      <c r="A1476" s="3">
        <v>1471</v>
      </c>
      <c r="B1476" s="3" t="str">
        <f>"201511009142"</f>
        <v>201511009142</v>
      </c>
    </row>
    <row r="1477" spans="1:2" x14ac:dyDescent="0.25">
      <c r="A1477" s="3">
        <v>1472</v>
      </c>
      <c r="B1477" s="3" t="str">
        <f>"201511009245"</f>
        <v>201511009245</v>
      </c>
    </row>
    <row r="1478" spans="1:2" x14ac:dyDescent="0.25">
      <c r="A1478" s="3">
        <v>1473</v>
      </c>
      <c r="B1478" s="3" t="str">
        <f>"201511009764"</f>
        <v>201511009764</v>
      </c>
    </row>
    <row r="1479" spans="1:2" x14ac:dyDescent="0.25">
      <c r="A1479" s="3">
        <v>1474</v>
      </c>
      <c r="B1479" s="3" t="str">
        <f>"201511010548"</f>
        <v>201511010548</v>
      </c>
    </row>
    <row r="1480" spans="1:2" x14ac:dyDescent="0.25">
      <c r="A1480" s="3">
        <v>1475</v>
      </c>
      <c r="B1480" s="3" t="str">
        <f>"201511010644"</f>
        <v>201511010644</v>
      </c>
    </row>
    <row r="1481" spans="1:2" x14ac:dyDescent="0.25">
      <c r="A1481" s="3">
        <v>1476</v>
      </c>
      <c r="B1481" s="3" t="str">
        <f>"201511011329"</f>
        <v>201511011329</v>
      </c>
    </row>
    <row r="1482" spans="1:2" x14ac:dyDescent="0.25">
      <c r="A1482" s="3">
        <v>1477</v>
      </c>
      <c r="B1482" s="3" t="str">
        <f>"201511012472"</f>
        <v>201511012472</v>
      </c>
    </row>
    <row r="1483" spans="1:2" x14ac:dyDescent="0.25">
      <c r="A1483" s="3">
        <v>1478</v>
      </c>
      <c r="B1483" s="3" t="str">
        <f>"201511013243"</f>
        <v>201511013243</v>
      </c>
    </row>
    <row r="1484" spans="1:2" x14ac:dyDescent="0.25">
      <c r="A1484" s="3">
        <v>1479</v>
      </c>
      <c r="B1484" s="3" t="str">
        <f>"201511016064"</f>
        <v>201511016064</v>
      </c>
    </row>
    <row r="1485" spans="1:2" x14ac:dyDescent="0.25">
      <c r="A1485" s="3">
        <v>1480</v>
      </c>
      <c r="B1485" s="3" t="str">
        <f>"201511016384"</f>
        <v>201511016384</v>
      </c>
    </row>
    <row r="1486" spans="1:2" x14ac:dyDescent="0.25">
      <c r="A1486" s="3">
        <v>1481</v>
      </c>
      <c r="B1486" s="3" t="str">
        <f>"201511019615"</f>
        <v>201511019615</v>
      </c>
    </row>
    <row r="1487" spans="1:2" x14ac:dyDescent="0.25">
      <c r="A1487" s="3">
        <v>1482</v>
      </c>
      <c r="B1487" s="3" t="str">
        <f>"201511020580"</f>
        <v>201511020580</v>
      </c>
    </row>
    <row r="1488" spans="1:2" x14ac:dyDescent="0.25">
      <c r="A1488" s="3">
        <v>1483</v>
      </c>
      <c r="B1488" s="3" t="str">
        <f>"201511021544"</f>
        <v>201511021544</v>
      </c>
    </row>
    <row r="1489" spans="1:2" x14ac:dyDescent="0.25">
      <c r="A1489" s="3">
        <v>1484</v>
      </c>
      <c r="B1489" s="3" t="str">
        <f>"201511021626"</f>
        <v>201511021626</v>
      </c>
    </row>
    <row r="1490" spans="1:2" x14ac:dyDescent="0.25">
      <c r="A1490" s="3">
        <v>1485</v>
      </c>
      <c r="B1490" s="3" t="str">
        <f>"201511021951"</f>
        <v>201511021951</v>
      </c>
    </row>
    <row r="1491" spans="1:2" x14ac:dyDescent="0.25">
      <c r="A1491" s="3">
        <v>1486</v>
      </c>
      <c r="B1491" s="3" t="str">
        <f>"201511022853"</f>
        <v>201511022853</v>
      </c>
    </row>
    <row r="1492" spans="1:2" x14ac:dyDescent="0.25">
      <c r="A1492" s="3">
        <v>1487</v>
      </c>
      <c r="B1492" s="3" t="str">
        <f>"201511023232"</f>
        <v>201511023232</v>
      </c>
    </row>
    <row r="1493" spans="1:2" x14ac:dyDescent="0.25">
      <c r="A1493" s="3">
        <v>1488</v>
      </c>
      <c r="B1493" s="3" t="str">
        <f>"201511023280"</f>
        <v>201511023280</v>
      </c>
    </row>
    <row r="1494" spans="1:2" x14ac:dyDescent="0.25">
      <c r="A1494" s="3">
        <v>1489</v>
      </c>
      <c r="B1494" s="3" t="str">
        <f>"201511023395"</f>
        <v>201511023395</v>
      </c>
    </row>
    <row r="1495" spans="1:2" x14ac:dyDescent="0.25">
      <c r="A1495" s="3">
        <v>1490</v>
      </c>
      <c r="B1495" s="3" t="str">
        <f>"201511024054"</f>
        <v>201511024054</v>
      </c>
    </row>
    <row r="1496" spans="1:2" x14ac:dyDescent="0.25">
      <c r="A1496" s="3">
        <v>1491</v>
      </c>
      <c r="B1496" s="3" t="str">
        <f>"201511025611"</f>
        <v>201511025611</v>
      </c>
    </row>
    <row r="1497" spans="1:2" x14ac:dyDescent="0.25">
      <c r="A1497" s="3">
        <v>1492</v>
      </c>
      <c r="B1497" s="3" t="str">
        <f>"201511025620"</f>
        <v>201511025620</v>
      </c>
    </row>
    <row r="1498" spans="1:2" x14ac:dyDescent="0.25">
      <c r="A1498" s="3">
        <v>1493</v>
      </c>
      <c r="B1498" s="3" t="str">
        <f>"201511025622"</f>
        <v>201511025622</v>
      </c>
    </row>
    <row r="1499" spans="1:2" x14ac:dyDescent="0.25">
      <c r="A1499" s="3">
        <v>1494</v>
      </c>
      <c r="B1499" s="3" t="str">
        <f>"201511025947"</f>
        <v>201511025947</v>
      </c>
    </row>
    <row r="1500" spans="1:2" x14ac:dyDescent="0.25">
      <c r="A1500" s="3">
        <v>1495</v>
      </c>
      <c r="B1500" s="3" t="str">
        <f>"201511027077"</f>
        <v>201511027077</v>
      </c>
    </row>
    <row r="1501" spans="1:2" x14ac:dyDescent="0.25">
      <c r="A1501" s="3">
        <v>1496</v>
      </c>
      <c r="B1501" s="3" t="str">
        <f>"201511027265"</f>
        <v>201511027265</v>
      </c>
    </row>
    <row r="1502" spans="1:2" x14ac:dyDescent="0.25">
      <c r="A1502" s="3">
        <v>1497</v>
      </c>
      <c r="B1502" s="3" t="str">
        <f>"201511027409"</f>
        <v>201511027409</v>
      </c>
    </row>
    <row r="1503" spans="1:2" x14ac:dyDescent="0.25">
      <c r="A1503" s="3">
        <v>1498</v>
      </c>
      <c r="B1503" s="3" t="str">
        <f>"201511027410"</f>
        <v>201511027410</v>
      </c>
    </row>
    <row r="1504" spans="1:2" x14ac:dyDescent="0.25">
      <c r="A1504" s="3">
        <v>1499</v>
      </c>
      <c r="B1504" s="3" t="str">
        <f>"201511027863"</f>
        <v>201511027863</v>
      </c>
    </row>
    <row r="1505" spans="1:2" x14ac:dyDescent="0.25">
      <c r="A1505" s="3">
        <v>1500</v>
      </c>
      <c r="B1505" s="3" t="str">
        <f>"201511028087"</f>
        <v>201511028087</v>
      </c>
    </row>
    <row r="1506" spans="1:2" x14ac:dyDescent="0.25">
      <c r="A1506" s="3">
        <v>1501</v>
      </c>
      <c r="B1506" s="3" t="str">
        <f>"201511028158"</f>
        <v>201511028158</v>
      </c>
    </row>
    <row r="1507" spans="1:2" x14ac:dyDescent="0.25">
      <c r="A1507" s="3">
        <v>1502</v>
      </c>
      <c r="B1507" s="3" t="str">
        <f>"201511028161"</f>
        <v>201511028161</v>
      </c>
    </row>
    <row r="1508" spans="1:2" x14ac:dyDescent="0.25">
      <c r="A1508" s="3">
        <v>1503</v>
      </c>
      <c r="B1508" s="3" t="str">
        <f>"201511029429"</f>
        <v>201511029429</v>
      </c>
    </row>
    <row r="1509" spans="1:2" x14ac:dyDescent="0.25">
      <c r="A1509" s="3">
        <v>1504</v>
      </c>
      <c r="B1509" s="3" t="str">
        <f>"201511029769"</f>
        <v>201511029769</v>
      </c>
    </row>
    <row r="1510" spans="1:2" x14ac:dyDescent="0.25">
      <c r="A1510" s="3">
        <v>1505</v>
      </c>
      <c r="B1510" s="3" t="str">
        <f>"201511030874"</f>
        <v>201511030874</v>
      </c>
    </row>
    <row r="1511" spans="1:2" x14ac:dyDescent="0.25">
      <c r="A1511" s="3">
        <v>1506</v>
      </c>
      <c r="B1511" s="3" t="str">
        <f>"201511031908"</f>
        <v>201511031908</v>
      </c>
    </row>
    <row r="1512" spans="1:2" x14ac:dyDescent="0.25">
      <c r="A1512" s="3">
        <v>1507</v>
      </c>
      <c r="B1512" s="3" t="str">
        <f>"201511032024"</f>
        <v>201511032024</v>
      </c>
    </row>
    <row r="1513" spans="1:2" x14ac:dyDescent="0.25">
      <c r="A1513" s="3">
        <v>1508</v>
      </c>
      <c r="B1513" s="3" t="str">
        <f>"201511032119"</f>
        <v>201511032119</v>
      </c>
    </row>
    <row r="1514" spans="1:2" x14ac:dyDescent="0.25">
      <c r="A1514" s="3">
        <v>1509</v>
      </c>
      <c r="B1514" s="3" t="str">
        <f>"201511032223"</f>
        <v>201511032223</v>
      </c>
    </row>
    <row r="1515" spans="1:2" x14ac:dyDescent="0.25">
      <c r="A1515" s="3">
        <v>1510</v>
      </c>
      <c r="B1515" s="3" t="str">
        <f>"201511033151"</f>
        <v>201511033151</v>
      </c>
    </row>
    <row r="1516" spans="1:2" x14ac:dyDescent="0.25">
      <c r="A1516" s="3">
        <v>1511</v>
      </c>
      <c r="B1516" s="3" t="str">
        <f>"201511034137"</f>
        <v>201511034137</v>
      </c>
    </row>
    <row r="1517" spans="1:2" x14ac:dyDescent="0.25">
      <c r="A1517" s="3">
        <v>1512</v>
      </c>
      <c r="B1517" s="3" t="str">
        <f>"201511034191"</f>
        <v>201511034191</v>
      </c>
    </row>
    <row r="1518" spans="1:2" x14ac:dyDescent="0.25">
      <c r="A1518" s="3">
        <v>1513</v>
      </c>
      <c r="B1518" s="3" t="str">
        <f>"201511034742"</f>
        <v>201511034742</v>
      </c>
    </row>
    <row r="1519" spans="1:2" x14ac:dyDescent="0.25">
      <c r="A1519" s="3">
        <v>1514</v>
      </c>
      <c r="B1519" s="3" t="str">
        <f>"201511035042"</f>
        <v>201511035042</v>
      </c>
    </row>
    <row r="1520" spans="1:2" x14ac:dyDescent="0.25">
      <c r="A1520" s="3">
        <v>1515</v>
      </c>
      <c r="B1520" s="3" t="str">
        <f>"201511035069"</f>
        <v>201511035069</v>
      </c>
    </row>
    <row r="1521" spans="1:2" x14ac:dyDescent="0.25">
      <c r="A1521" s="3">
        <v>1516</v>
      </c>
      <c r="B1521" s="3" t="str">
        <f>"201511035531"</f>
        <v>201511035531</v>
      </c>
    </row>
    <row r="1522" spans="1:2" x14ac:dyDescent="0.25">
      <c r="A1522" s="3">
        <v>1517</v>
      </c>
      <c r="B1522" s="3" t="str">
        <f>"201511035667"</f>
        <v>201511035667</v>
      </c>
    </row>
    <row r="1523" spans="1:2" x14ac:dyDescent="0.25">
      <c r="A1523" s="3">
        <v>1518</v>
      </c>
      <c r="B1523" s="3" t="str">
        <f>"201511036128"</f>
        <v>201511036128</v>
      </c>
    </row>
    <row r="1524" spans="1:2" x14ac:dyDescent="0.25">
      <c r="A1524" s="3">
        <v>1519</v>
      </c>
      <c r="B1524" s="3" t="str">
        <f>"201511036130"</f>
        <v>201511036130</v>
      </c>
    </row>
    <row r="1525" spans="1:2" x14ac:dyDescent="0.25">
      <c r="A1525" s="3">
        <v>1520</v>
      </c>
      <c r="B1525" s="3" t="str">
        <f>"201511036164"</f>
        <v>201511036164</v>
      </c>
    </row>
    <row r="1526" spans="1:2" x14ac:dyDescent="0.25">
      <c r="A1526" s="3">
        <v>1521</v>
      </c>
      <c r="B1526" s="3" t="str">
        <f>"201511036789"</f>
        <v>201511036789</v>
      </c>
    </row>
    <row r="1527" spans="1:2" x14ac:dyDescent="0.25">
      <c r="A1527" s="3">
        <v>1522</v>
      </c>
      <c r="B1527" s="3" t="str">
        <f>"201511037095"</f>
        <v>201511037095</v>
      </c>
    </row>
    <row r="1528" spans="1:2" x14ac:dyDescent="0.25">
      <c r="A1528" s="3">
        <v>1523</v>
      </c>
      <c r="B1528" s="3" t="str">
        <f>"201511039054"</f>
        <v>201511039054</v>
      </c>
    </row>
    <row r="1529" spans="1:2" x14ac:dyDescent="0.25">
      <c r="A1529" s="3">
        <v>1524</v>
      </c>
      <c r="B1529" s="3" t="str">
        <f>"201511039309"</f>
        <v>201511039309</v>
      </c>
    </row>
    <row r="1530" spans="1:2" x14ac:dyDescent="0.25">
      <c r="A1530" s="3">
        <v>1525</v>
      </c>
      <c r="B1530" s="3" t="str">
        <f>"201511040035"</f>
        <v>201511040035</v>
      </c>
    </row>
    <row r="1531" spans="1:2" x14ac:dyDescent="0.25">
      <c r="A1531" s="3">
        <v>1526</v>
      </c>
      <c r="B1531" s="3" t="str">
        <f>"201511041168"</f>
        <v>201511041168</v>
      </c>
    </row>
    <row r="1532" spans="1:2" x14ac:dyDescent="0.25">
      <c r="A1532" s="3">
        <v>1527</v>
      </c>
      <c r="B1532" s="3" t="str">
        <f>"201511041821"</f>
        <v>201511041821</v>
      </c>
    </row>
    <row r="1533" spans="1:2" x14ac:dyDescent="0.25">
      <c r="A1533" s="3">
        <v>1528</v>
      </c>
      <c r="B1533" s="3" t="str">
        <f>"201511042088"</f>
        <v>201511042088</v>
      </c>
    </row>
    <row r="1534" spans="1:2" x14ac:dyDescent="0.25">
      <c r="A1534" s="3">
        <v>1529</v>
      </c>
      <c r="B1534" s="3" t="str">
        <f>"201511042278"</f>
        <v>201511042278</v>
      </c>
    </row>
    <row r="1535" spans="1:2" x14ac:dyDescent="0.25">
      <c r="A1535" s="3">
        <v>1530</v>
      </c>
      <c r="B1535" s="3" t="str">
        <f>"201511042324"</f>
        <v>201511042324</v>
      </c>
    </row>
    <row r="1536" spans="1:2" x14ac:dyDescent="0.25">
      <c r="A1536" s="3">
        <v>1531</v>
      </c>
      <c r="B1536" s="3" t="str">
        <f>"201511042415"</f>
        <v>201511042415</v>
      </c>
    </row>
    <row r="1537" spans="1:2" x14ac:dyDescent="0.25">
      <c r="A1537" s="3">
        <v>1532</v>
      </c>
      <c r="B1537" s="3" t="str">
        <f>"201511042519"</f>
        <v>201511042519</v>
      </c>
    </row>
    <row r="1538" spans="1:2" x14ac:dyDescent="0.25">
      <c r="A1538" s="3">
        <v>1533</v>
      </c>
      <c r="B1538" s="3" t="str">
        <f>"201511043129"</f>
        <v>201511043129</v>
      </c>
    </row>
    <row r="1539" spans="1:2" x14ac:dyDescent="0.25">
      <c r="A1539" s="3">
        <v>1534</v>
      </c>
      <c r="B1539" s="3" t="str">
        <f>"201512000038"</f>
        <v>201512000038</v>
      </c>
    </row>
    <row r="1540" spans="1:2" x14ac:dyDescent="0.25">
      <c r="A1540" s="3">
        <v>1535</v>
      </c>
      <c r="B1540" s="3" t="str">
        <f>"201512000457"</f>
        <v>201512000457</v>
      </c>
    </row>
    <row r="1541" spans="1:2" x14ac:dyDescent="0.25">
      <c r="A1541" s="3">
        <v>1536</v>
      </c>
      <c r="B1541" s="3" t="str">
        <f>"201512001089"</f>
        <v>201512001089</v>
      </c>
    </row>
    <row r="1542" spans="1:2" x14ac:dyDescent="0.25">
      <c r="A1542" s="3">
        <v>1537</v>
      </c>
      <c r="B1542" s="3" t="str">
        <f>"201512001752"</f>
        <v>201512001752</v>
      </c>
    </row>
    <row r="1543" spans="1:2" x14ac:dyDescent="0.25">
      <c r="A1543" s="3">
        <v>1538</v>
      </c>
      <c r="B1543" s="3" t="str">
        <f>"201512002187"</f>
        <v>201512002187</v>
      </c>
    </row>
    <row r="1544" spans="1:2" x14ac:dyDescent="0.25">
      <c r="A1544" s="3">
        <v>1539</v>
      </c>
      <c r="B1544" s="3" t="str">
        <f>"201512002384"</f>
        <v>201512002384</v>
      </c>
    </row>
    <row r="1545" spans="1:2" x14ac:dyDescent="0.25">
      <c r="A1545" s="3">
        <v>1540</v>
      </c>
      <c r="B1545" s="3" t="str">
        <f>"201512002850"</f>
        <v>201512002850</v>
      </c>
    </row>
    <row r="1546" spans="1:2" x14ac:dyDescent="0.25">
      <c r="A1546" s="3">
        <v>1541</v>
      </c>
      <c r="B1546" s="3" t="str">
        <f>"201512004279"</f>
        <v>201512004279</v>
      </c>
    </row>
    <row r="1547" spans="1:2" x14ac:dyDescent="0.25">
      <c r="A1547" s="3">
        <v>1542</v>
      </c>
      <c r="B1547" s="3" t="str">
        <f>"201512004429"</f>
        <v>201512004429</v>
      </c>
    </row>
    <row r="1548" spans="1:2" x14ac:dyDescent="0.25">
      <c r="A1548" s="3">
        <v>1543</v>
      </c>
      <c r="B1548" s="3" t="str">
        <f>"201512004436"</f>
        <v>201512004436</v>
      </c>
    </row>
    <row r="1549" spans="1:2" x14ac:dyDescent="0.25">
      <c r="A1549" s="3">
        <v>1544</v>
      </c>
      <c r="B1549" s="3" t="str">
        <f>"201512004442"</f>
        <v>201512004442</v>
      </c>
    </row>
    <row r="1550" spans="1:2" x14ac:dyDescent="0.25">
      <c r="A1550" s="3">
        <v>1545</v>
      </c>
      <c r="B1550" s="3" t="str">
        <f>"201512004649"</f>
        <v>201512004649</v>
      </c>
    </row>
    <row r="1551" spans="1:2" x14ac:dyDescent="0.25">
      <c r="A1551" s="3">
        <v>1546</v>
      </c>
      <c r="B1551" s="3" t="str">
        <f>"201512005202"</f>
        <v>201512005202</v>
      </c>
    </row>
    <row r="1552" spans="1:2" x14ac:dyDescent="0.25">
      <c r="A1552" s="3">
        <v>1547</v>
      </c>
      <c r="B1552" s="3" t="str">
        <f>"201601000050"</f>
        <v>201601000050</v>
      </c>
    </row>
    <row r="1553" spans="1:2" x14ac:dyDescent="0.25">
      <c r="A1553" s="3">
        <v>1548</v>
      </c>
      <c r="B1553" s="3" t="str">
        <f>"201601000524"</f>
        <v>201601000524</v>
      </c>
    </row>
    <row r="1554" spans="1:2" x14ac:dyDescent="0.25">
      <c r="A1554" s="3">
        <v>1549</v>
      </c>
      <c r="B1554" s="3" t="str">
        <f>"201601000577"</f>
        <v>201601000577</v>
      </c>
    </row>
    <row r="1555" spans="1:2" x14ac:dyDescent="0.25">
      <c r="A1555" s="3">
        <v>1550</v>
      </c>
      <c r="B1555" s="3" t="str">
        <f>"201601000601"</f>
        <v>201601000601</v>
      </c>
    </row>
    <row r="1556" spans="1:2" x14ac:dyDescent="0.25">
      <c r="A1556" s="3">
        <v>1551</v>
      </c>
      <c r="B1556" s="3" t="str">
        <f>"201601000846"</f>
        <v>201601000846</v>
      </c>
    </row>
    <row r="1557" spans="1:2" x14ac:dyDescent="0.25">
      <c r="A1557" s="3">
        <v>1552</v>
      </c>
      <c r="B1557" s="3" t="str">
        <f>"201602000082"</f>
        <v>201602000082</v>
      </c>
    </row>
    <row r="1558" spans="1:2" x14ac:dyDescent="0.25">
      <c r="A1558" s="3">
        <v>1553</v>
      </c>
      <c r="B1558" s="3" t="str">
        <f>"201602000200"</f>
        <v>201602000200</v>
      </c>
    </row>
    <row r="1559" spans="1:2" x14ac:dyDescent="0.25">
      <c r="A1559" s="3">
        <v>1554</v>
      </c>
      <c r="B1559" s="3" t="str">
        <f>"201602000397"</f>
        <v>201602000397</v>
      </c>
    </row>
    <row r="1560" spans="1:2" x14ac:dyDescent="0.25">
      <c r="A1560" s="3">
        <v>1555</v>
      </c>
      <c r="B1560" s="3" t="str">
        <f>"201604000027"</f>
        <v>201604000027</v>
      </c>
    </row>
    <row r="1561" spans="1:2" x14ac:dyDescent="0.25">
      <c r="A1561" s="3">
        <v>1556</v>
      </c>
      <c r="B1561" s="3" t="str">
        <f>"201604000578"</f>
        <v>201604000578</v>
      </c>
    </row>
    <row r="1562" spans="1:2" x14ac:dyDescent="0.25">
      <c r="A1562" s="3">
        <v>1557</v>
      </c>
      <c r="B1562" s="3" t="str">
        <f>"201604000999"</f>
        <v>201604000999</v>
      </c>
    </row>
    <row r="1563" spans="1:2" x14ac:dyDescent="0.25">
      <c r="A1563" s="3">
        <v>1558</v>
      </c>
      <c r="B1563" s="3" t="str">
        <f>"201604001346"</f>
        <v>201604001346</v>
      </c>
    </row>
    <row r="1564" spans="1:2" x14ac:dyDescent="0.25">
      <c r="A1564" s="3">
        <v>1559</v>
      </c>
      <c r="B1564" s="3" t="str">
        <f>"201604001463"</f>
        <v>201604001463</v>
      </c>
    </row>
    <row r="1565" spans="1:2" x14ac:dyDescent="0.25">
      <c r="A1565" s="3">
        <v>1560</v>
      </c>
      <c r="B1565" s="3" t="str">
        <f>"201604001631"</f>
        <v>201604001631</v>
      </c>
    </row>
    <row r="1566" spans="1:2" x14ac:dyDescent="0.25">
      <c r="A1566" s="3">
        <v>1561</v>
      </c>
      <c r="B1566" s="3" t="str">
        <f>"201604001666"</f>
        <v>201604001666</v>
      </c>
    </row>
    <row r="1567" spans="1:2" x14ac:dyDescent="0.25">
      <c r="A1567" s="3">
        <v>1562</v>
      </c>
      <c r="B1567" s="3" t="str">
        <f>"201604001738"</f>
        <v>201604001738</v>
      </c>
    </row>
    <row r="1568" spans="1:2" x14ac:dyDescent="0.25">
      <c r="A1568" s="3">
        <v>1563</v>
      </c>
      <c r="B1568" s="3" t="str">
        <f>"201604001743"</f>
        <v>201604001743</v>
      </c>
    </row>
    <row r="1569" spans="1:2" x14ac:dyDescent="0.25">
      <c r="A1569" s="3">
        <v>1564</v>
      </c>
      <c r="B1569" s="3" t="str">
        <f>"201604002206"</f>
        <v>201604002206</v>
      </c>
    </row>
    <row r="1570" spans="1:2" x14ac:dyDescent="0.25">
      <c r="A1570" s="3">
        <v>1565</v>
      </c>
      <c r="B1570" s="3" t="str">
        <f>"201604002512"</f>
        <v>201604002512</v>
      </c>
    </row>
    <row r="1571" spans="1:2" x14ac:dyDescent="0.25">
      <c r="A1571" s="3">
        <v>1566</v>
      </c>
      <c r="B1571" s="3" t="str">
        <f>"201604002666"</f>
        <v>201604002666</v>
      </c>
    </row>
    <row r="1572" spans="1:2" x14ac:dyDescent="0.25">
      <c r="A1572" s="3">
        <v>1567</v>
      </c>
      <c r="B1572" s="3" t="str">
        <f>"201604002682"</f>
        <v>201604002682</v>
      </c>
    </row>
    <row r="1573" spans="1:2" x14ac:dyDescent="0.25">
      <c r="A1573" s="3">
        <v>1568</v>
      </c>
      <c r="B1573" s="3" t="str">
        <f>"201604003014"</f>
        <v>201604003014</v>
      </c>
    </row>
    <row r="1574" spans="1:2" x14ac:dyDescent="0.25">
      <c r="A1574" s="3">
        <v>1569</v>
      </c>
      <c r="B1574" s="3" t="str">
        <f>"201604003376"</f>
        <v>201604003376</v>
      </c>
    </row>
    <row r="1575" spans="1:2" x14ac:dyDescent="0.25">
      <c r="A1575" s="3">
        <v>1570</v>
      </c>
      <c r="B1575" s="3" t="str">
        <f>"201604004443"</f>
        <v>201604004443</v>
      </c>
    </row>
    <row r="1576" spans="1:2" x14ac:dyDescent="0.25">
      <c r="A1576" s="3">
        <v>1571</v>
      </c>
      <c r="B1576" s="3" t="str">
        <f>"201604004846"</f>
        <v>201604004846</v>
      </c>
    </row>
    <row r="1577" spans="1:2" x14ac:dyDescent="0.25">
      <c r="A1577" s="3">
        <v>1572</v>
      </c>
      <c r="B1577" s="3" t="str">
        <f>"201604005309"</f>
        <v>201604005309</v>
      </c>
    </row>
    <row r="1578" spans="1:2" x14ac:dyDescent="0.25">
      <c r="A1578" s="3">
        <v>1573</v>
      </c>
      <c r="B1578" s="3" t="str">
        <f>"201604005610"</f>
        <v>201604005610</v>
      </c>
    </row>
    <row r="1579" spans="1:2" x14ac:dyDescent="0.25">
      <c r="A1579" s="3">
        <v>1574</v>
      </c>
      <c r="B1579" s="3" t="str">
        <f>"201606000066"</f>
        <v>201606000066</v>
      </c>
    </row>
  </sheetData>
  <sortState ref="B6:B1507">
    <sortCondition ref="B6"/>
  </sortState>
  <mergeCells count="4">
    <mergeCell ref="A1:B1"/>
    <mergeCell ref="A2:B2"/>
    <mergeCell ref="A3:B3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1Κ_2025_ΔΕ_ΠΡΟΣΚΛΗΣΗ_ΥΠΟΨΗΦΙΩΝ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Parsakis Aggelos</dc:creator>
  <cp:lastModifiedBy>Parsakis Aggelos</cp:lastModifiedBy>
  <dcterms:created xsi:type="dcterms:W3CDTF">2024-08-13T09:36:16Z</dcterms:created>
  <dcterms:modified xsi:type="dcterms:W3CDTF">2025-10-06T12:25:14Z</dcterms:modified>
</cp:coreProperties>
</file>