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iakaki\Desktop\Δελτία Τυπου\"/>
    </mc:Choice>
  </mc:AlternateContent>
  <bookViews>
    <workbookView xWindow="0" yWindow="0" windowWidth="28800" windowHeight="12300"/>
  </bookViews>
  <sheets>
    <sheet name="4Κ_2025_ΠΕ_ΠΡΟΣΚΛΗΣΗ_ΥΠΟΨΗΦΙΩΝ" sheetId="1" r:id="rId1"/>
  </sheets>
  <definedNames>
    <definedName name="_xlnm._FilterDatabase" localSheetId="0" hidden="1">'4Κ_2025_ΠΕ_ΠΡΟΣΚΛΗΣΗ_ΥΠΟΨΗΦΙΩΝ'!$A$5:$B$717</definedName>
  </definedNames>
  <calcPr calcId="162913"/>
</workbook>
</file>

<file path=xl/calcChain.xml><?xml version="1.0" encoding="utf-8"?>
<calcChain xmlns="http://schemas.openxmlformats.org/spreadsheetml/2006/main">
  <c r="B1209" i="1" l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<sst xmlns="http://schemas.openxmlformats.org/spreadsheetml/2006/main" count="4" uniqueCount="4">
  <si>
    <t>Α/Α</t>
  </si>
  <si>
    <t>ΑΡΙΘΜΟΣ ΜΗΤΡΩΟΥ ΥΠΟΨΗΦΙΟΥ</t>
  </si>
  <si>
    <t>ΑΣΕΠ
Β΄ΔΙΕΥΘΥΝΣΗ ΕΠΙΛΟΓΗΣ ΠΡΟΣΩΠΙΚΟΥ</t>
  </si>
  <si>
    <t xml:space="preserve">ΠΡΟΚΗΡΥΞΗ 4K/2025
Φ.Ε.Κ. 32/τ. Α.Σ.Ε.Π./18.07.2025
ΚΑΤΗΓΟΡΙΑ ΠΑΝΕΠΙΣΤΗΜΙΑΚΗΣ ΕΚΠΑΙΔΕΥΣΗΣ 
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</si>
</sst>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3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42" applyFont="1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09"/>
  <sheetViews>
    <sheetView tabSelected="1" workbookViewId="0">
      <selection sqref="A1:B1"/>
    </sheetView>
  </sheetViews>
  <sheetFormatPr defaultRowHeight="15" x14ac:dyDescent="0.25"/>
  <cols>
    <col min="1" max="1" width="11.85546875" bestFit="1" customWidth="1"/>
    <col min="2" max="2" width="39.5703125" customWidth="1"/>
  </cols>
  <sheetData>
    <row r="1" spans="1:2" ht="41.25" customHeight="1" x14ac:dyDescent="0.25">
      <c r="A1" s="5" t="s">
        <v>2</v>
      </c>
      <c r="B1" s="6"/>
    </row>
    <row r="2" spans="1:2" x14ac:dyDescent="0.25">
      <c r="A2" s="7"/>
      <c r="B2" s="8"/>
    </row>
    <row r="3" spans="1:2" ht="146.25" customHeight="1" x14ac:dyDescent="0.25">
      <c r="A3" s="9" t="s">
        <v>3</v>
      </c>
      <c r="B3" s="10"/>
    </row>
    <row r="4" spans="1:2" ht="15.75" thickBot="1" x14ac:dyDescent="0.3">
      <c r="A4" s="11"/>
      <c r="B4" s="12"/>
    </row>
    <row r="5" spans="1:2" x14ac:dyDescent="0.25">
      <c r="A5" s="1" t="s">
        <v>0</v>
      </c>
      <c r="B5" s="2" t="s">
        <v>1</v>
      </c>
    </row>
    <row r="6" spans="1:2" x14ac:dyDescent="0.25">
      <c r="A6" s="3">
        <v>1</v>
      </c>
      <c r="B6" s="4" t="str">
        <f>"00002379"</f>
        <v>00002379</v>
      </c>
    </row>
    <row r="7" spans="1:2" x14ac:dyDescent="0.25">
      <c r="A7" s="3">
        <v>2</v>
      </c>
      <c r="B7" s="4" t="str">
        <f>"00002450"</f>
        <v>00002450</v>
      </c>
    </row>
    <row r="8" spans="1:2" x14ac:dyDescent="0.25">
      <c r="A8" s="3">
        <v>3</v>
      </c>
      <c r="B8" s="4" t="str">
        <f>"00002882"</f>
        <v>00002882</v>
      </c>
    </row>
    <row r="9" spans="1:2" x14ac:dyDescent="0.25">
      <c r="A9" s="3">
        <v>4</v>
      </c>
      <c r="B9" s="4" t="str">
        <f>"00004020"</f>
        <v>00004020</v>
      </c>
    </row>
    <row r="10" spans="1:2" x14ac:dyDescent="0.25">
      <c r="A10" s="3">
        <v>5</v>
      </c>
      <c r="B10" s="4" t="str">
        <f>"00004701"</f>
        <v>00004701</v>
      </c>
    </row>
    <row r="11" spans="1:2" x14ac:dyDescent="0.25">
      <c r="A11" s="3">
        <v>6</v>
      </c>
      <c r="B11" s="4" t="str">
        <f>"00004965"</f>
        <v>00004965</v>
      </c>
    </row>
    <row r="12" spans="1:2" x14ac:dyDescent="0.25">
      <c r="A12" s="3">
        <v>7</v>
      </c>
      <c r="B12" s="4" t="str">
        <f>"00006273"</f>
        <v>00006273</v>
      </c>
    </row>
    <row r="13" spans="1:2" x14ac:dyDescent="0.25">
      <c r="A13" s="3">
        <v>8</v>
      </c>
      <c r="B13" s="4" t="str">
        <f>"00007262"</f>
        <v>00007262</v>
      </c>
    </row>
    <row r="14" spans="1:2" x14ac:dyDescent="0.25">
      <c r="A14" s="3">
        <v>9</v>
      </c>
      <c r="B14" s="4" t="str">
        <f>"00008700"</f>
        <v>00008700</v>
      </c>
    </row>
    <row r="15" spans="1:2" x14ac:dyDescent="0.25">
      <c r="A15" s="3">
        <v>10</v>
      </c>
      <c r="B15" s="4" t="str">
        <f>"00008876"</f>
        <v>00008876</v>
      </c>
    </row>
    <row r="16" spans="1:2" x14ac:dyDescent="0.25">
      <c r="A16" s="3">
        <v>11</v>
      </c>
      <c r="B16" s="4" t="str">
        <f>"00009787"</f>
        <v>00009787</v>
      </c>
    </row>
    <row r="17" spans="1:2" x14ac:dyDescent="0.25">
      <c r="A17" s="3">
        <v>12</v>
      </c>
      <c r="B17" s="4" t="str">
        <f>"00010028"</f>
        <v>00010028</v>
      </c>
    </row>
    <row r="18" spans="1:2" x14ac:dyDescent="0.25">
      <c r="A18" s="3">
        <v>13</v>
      </c>
      <c r="B18" s="4" t="str">
        <f>"00010057"</f>
        <v>00010057</v>
      </c>
    </row>
    <row r="19" spans="1:2" x14ac:dyDescent="0.25">
      <c r="A19" s="3">
        <v>14</v>
      </c>
      <c r="B19" s="4" t="str">
        <f>"00010873"</f>
        <v>00010873</v>
      </c>
    </row>
    <row r="20" spans="1:2" x14ac:dyDescent="0.25">
      <c r="A20" s="3">
        <v>15</v>
      </c>
      <c r="B20" s="4" t="str">
        <f>"00011207"</f>
        <v>00011207</v>
      </c>
    </row>
    <row r="21" spans="1:2" x14ac:dyDescent="0.25">
      <c r="A21" s="3">
        <v>16</v>
      </c>
      <c r="B21" s="4" t="str">
        <f>"00011736"</f>
        <v>00011736</v>
      </c>
    </row>
    <row r="22" spans="1:2" x14ac:dyDescent="0.25">
      <c r="A22" s="3">
        <v>17</v>
      </c>
      <c r="B22" s="4" t="str">
        <f>"00011757"</f>
        <v>00011757</v>
      </c>
    </row>
    <row r="23" spans="1:2" x14ac:dyDescent="0.25">
      <c r="A23" s="3">
        <v>18</v>
      </c>
      <c r="B23" s="4" t="str">
        <f>"00011893"</f>
        <v>00011893</v>
      </c>
    </row>
    <row r="24" spans="1:2" x14ac:dyDescent="0.25">
      <c r="A24" s="3">
        <v>19</v>
      </c>
      <c r="B24" s="4" t="str">
        <f>"00012119"</f>
        <v>00012119</v>
      </c>
    </row>
    <row r="25" spans="1:2" x14ac:dyDescent="0.25">
      <c r="A25" s="3">
        <v>20</v>
      </c>
      <c r="B25" s="4" t="str">
        <f>"00012171"</f>
        <v>00012171</v>
      </c>
    </row>
    <row r="26" spans="1:2" x14ac:dyDescent="0.25">
      <c r="A26" s="3">
        <v>21</v>
      </c>
      <c r="B26" s="4" t="str">
        <f>"00012689"</f>
        <v>00012689</v>
      </c>
    </row>
    <row r="27" spans="1:2" x14ac:dyDescent="0.25">
      <c r="A27" s="3">
        <v>22</v>
      </c>
      <c r="B27" s="4" t="str">
        <f>"00013233"</f>
        <v>00013233</v>
      </c>
    </row>
    <row r="28" spans="1:2" x14ac:dyDescent="0.25">
      <c r="A28" s="3">
        <v>23</v>
      </c>
      <c r="B28" s="4" t="str">
        <f>"00013260"</f>
        <v>00013260</v>
      </c>
    </row>
    <row r="29" spans="1:2" x14ac:dyDescent="0.25">
      <c r="A29" s="3">
        <v>24</v>
      </c>
      <c r="B29" s="4" t="str">
        <f>"00013596"</f>
        <v>00013596</v>
      </c>
    </row>
    <row r="30" spans="1:2" x14ac:dyDescent="0.25">
      <c r="A30" s="3">
        <v>25</v>
      </c>
      <c r="B30" s="4" t="str">
        <f>"00013866"</f>
        <v>00013866</v>
      </c>
    </row>
    <row r="31" spans="1:2" x14ac:dyDescent="0.25">
      <c r="A31" s="3">
        <v>26</v>
      </c>
      <c r="B31" s="4" t="str">
        <f>"00013973"</f>
        <v>00013973</v>
      </c>
    </row>
    <row r="32" spans="1:2" x14ac:dyDescent="0.25">
      <c r="A32" s="3">
        <v>27</v>
      </c>
      <c r="B32" s="4" t="str">
        <f>"00014121"</f>
        <v>00014121</v>
      </c>
    </row>
    <row r="33" spans="1:2" x14ac:dyDescent="0.25">
      <c r="A33" s="3">
        <v>28</v>
      </c>
      <c r="B33" s="4" t="str">
        <f>"00014159"</f>
        <v>00014159</v>
      </c>
    </row>
    <row r="34" spans="1:2" x14ac:dyDescent="0.25">
      <c r="A34" s="3">
        <v>29</v>
      </c>
      <c r="B34" s="4" t="str">
        <f>"00014272"</f>
        <v>00014272</v>
      </c>
    </row>
    <row r="35" spans="1:2" x14ac:dyDescent="0.25">
      <c r="A35" s="3">
        <v>30</v>
      </c>
      <c r="B35" s="4" t="str">
        <f>"00014350"</f>
        <v>00014350</v>
      </c>
    </row>
    <row r="36" spans="1:2" x14ac:dyDescent="0.25">
      <c r="A36" s="3">
        <v>31</v>
      </c>
      <c r="B36" s="4" t="str">
        <f>"00014366"</f>
        <v>00014366</v>
      </c>
    </row>
    <row r="37" spans="1:2" x14ac:dyDescent="0.25">
      <c r="A37" s="3">
        <v>32</v>
      </c>
      <c r="B37" s="4" t="str">
        <f>"00014448"</f>
        <v>00014448</v>
      </c>
    </row>
    <row r="38" spans="1:2" x14ac:dyDescent="0.25">
      <c r="A38" s="3">
        <v>33</v>
      </c>
      <c r="B38" s="4" t="str">
        <f>"00014495"</f>
        <v>00014495</v>
      </c>
    </row>
    <row r="39" spans="1:2" x14ac:dyDescent="0.25">
      <c r="A39" s="3">
        <v>34</v>
      </c>
      <c r="B39" s="4" t="str">
        <f>"00014602"</f>
        <v>00014602</v>
      </c>
    </row>
    <row r="40" spans="1:2" x14ac:dyDescent="0.25">
      <c r="A40" s="3">
        <v>35</v>
      </c>
      <c r="B40" s="4" t="str">
        <f>"00014664"</f>
        <v>00014664</v>
      </c>
    </row>
    <row r="41" spans="1:2" x14ac:dyDescent="0.25">
      <c r="A41" s="3">
        <v>36</v>
      </c>
      <c r="B41" s="4" t="str">
        <f>"00014774"</f>
        <v>00014774</v>
      </c>
    </row>
    <row r="42" spans="1:2" x14ac:dyDescent="0.25">
      <c r="A42" s="3">
        <v>37</v>
      </c>
      <c r="B42" s="4" t="str">
        <f>"00014884"</f>
        <v>00014884</v>
      </c>
    </row>
    <row r="43" spans="1:2" x14ac:dyDescent="0.25">
      <c r="A43" s="3">
        <v>38</v>
      </c>
      <c r="B43" s="4" t="str">
        <f>"00015145"</f>
        <v>00015145</v>
      </c>
    </row>
    <row r="44" spans="1:2" x14ac:dyDescent="0.25">
      <c r="A44" s="3">
        <v>39</v>
      </c>
      <c r="B44" s="4" t="str">
        <f>"00015230"</f>
        <v>00015230</v>
      </c>
    </row>
    <row r="45" spans="1:2" x14ac:dyDescent="0.25">
      <c r="A45" s="3">
        <v>40</v>
      </c>
      <c r="B45" s="4" t="str">
        <f>"00015392"</f>
        <v>00015392</v>
      </c>
    </row>
    <row r="46" spans="1:2" x14ac:dyDescent="0.25">
      <c r="A46" s="3">
        <v>41</v>
      </c>
      <c r="B46" s="4" t="str">
        <f>"00015938"</f>
        <v>00015938</v>
      </c>
    </row>
    <row r="47" spans="1:2" x14ac:dyDescent="0.25">
      <c r="A47" s="3">
        <v>42</v>
      </c>
      <c r="B47" s="4" t="str">
        <f>"00016276"</f>
        <v>00016276</v>
      </c>
    </row>
    <row r="48" spans="1:2" x14ac:dyDescent="0.25">
      <c r="A48" s="3">
        <v>43</v>
      </c>
      <c r="B48" s="4" t="str">
        <f>"00017323"</f>
        <v>00017323</v>
      </c>
    </row>
    <row r="49" spans="1:2" x14ac:dyDescent="0.25">
      <c r="A49" s="3">
        <v>44</v>
      </c>
      <c r="B49" s="4" t="str">
        <f>"00017674"</f>
        <v>00017674</v>
      </c>
    </row>
    <row r="50" spans="1:2" x14ac:dyDescent="0.25">
      <c r="A50" s="3">
        <v>45</v>
      </c>
      <c r="B50" s="4" t="str">
        <f>"00017752"</f>
        <v>00017752</v>
      </c>
    </row>
    <row r="51" spans="1:2" x14ac:dyDescent="0.25">
      <c r="A51" s="3">
        <v>46</v>
      </c>
      <c r="B51" s="4" t="str">
        <f>"00017833"</f>
        <v>00017833</v>
      </c>
    </row>
    <row r="52" spans="1:2" x14ac:dyDescent="0.25">
      <c r="A52" s="3">
        <v>47</v>
      </c>
      <c r="B52" s="4" t="str">
        <f>"00018041"</f>
        <v>00018041</v>
      </c>
    </row>
    <row r="53" spans="1:2" x14ac:dyDescent="0.25">
      <c r="A53" s="3">
        <v>48</v>
      </c>
      <c r="B53" s="4" t="str">
        <f>"00018043"</f>
        <v>00018043</v>
      </c>
    </row>
    <row r="54" spans="1:2" x14ac:dyDescent="0.25">
      <c r="A54" s="3">
        <v>49</v>
      </c>
      <c r="B54" s="4" t="str">
        <f>"00018310"</f>
        <v>00018310</v>
      </c>
    </row>
    <row r="55" spans="1:2" x14ac:dyDescent="0.25">
      <c r="A55" s="3">
        <v>50</v>
      </c>
      <c r="B55" s="4" t="str">
        <f>"00018383"</f>
        <v>00018383</v>
      </c>
    </row>
    <row r="56" spans="1:2" x14ac:dyDescent="0.25">
      <c r="A56" s="3">
        <v>51</v>
      </c>
      <c r="B56" s="4" t="str">
        <f>"00018516"</f>
        <v>00018516</v>
      </c>
    </row>
    <row r="57" spans="1:2" x14ac:dyDescent="0.25">
      <c r="A57" s="3">
        <v>52</v>
      </c>
      <c r="B57" s="4" t="str">
        <f>"00018838"</f>
        <v>00018838</v>
      </c>
    </row>
    <row r="58" spans="1:2" x14ac:dyDescent="0.25">
      <c r="A58" s="3">
        <v>53</v>
      </c>
      <c r="B58" s="4" t="str">
        <f>"00019317"</f>
        <v>00019317</v>
      </c>
    </row>
    <row r="59" spans="1:2" x14ac:dyDescent="0.25">
      <c r="A59" s="3">
        <v>54</v>
      </c>
      <c r="B59" s="4" t="str">
        <f>"00020065"</f>
        <v>00020065</v>
      </c>
    </row>
    <row r="60" spans="1:2" x14ac:dyDescent="0.25">
      <c r="A60" s="3">
        <v>55</v>
      </c>
      <c r="B60" s="4" t="str">
        <f>"00020130"</f>
        <v>00020130</v>
      </c>
    </row>
    <row r="61" spans="1:2" x14ac:dyDescent="0.25">
      <c r="A61" s="3">
        <v>56</v>
      </c>
      <c r="B61" s="4" t="str">
        <f>"00020221"</f>
        <v>00020221</v>
      </c>
    </row>
    <row r="62" spans="1:2" x14ac:dyDescent="0.25">
      <c r="A62" s="3">
        <v>57</v>
      </c>
      <c r="B62" s="4" t="str">
        <f>"00020337"</f>
        <v>00020337</v>
      </c>
    </row>
    <row r="63" spans="1:2" x14ac:dyDescent="0.25">
      <c r="A63" s="3">
        <v>58</v>
      </c>
      <c r="B63" s="4" t="str">
        <f>"00020387"</f>
        <v>00020387</v>
      </c>
    </row>
    <row r="64" spans="1:2" x14ac:dyDescent="0.25">
      <c r="A64" s="3">
        <v>59</v>
      </c>
      <c r="B64" s="4" t="str">
        <f>"00020631"</f>
        <v>00020631</v>
      </c>
    </row>
    <row r="65" spans="1:2" x14ac:dyDescent="0.25">
      <c r="A65" s="3">
        <v>60</v>
      </c>
      <c r="B65" s="4" t="str">
        <f>"00020723"</f>
        <v>00020723</v>
      </c>
    </row>
    <row r="66" spans="1:2" x14ac:dyDescent="0.25">
      <c r="A66" s="3">
        <v>61</v>
      </c>
      <c r="B66" s="4" t="str">
        <f>"00021272"</f>
        <v>00021272</v>
      </c>
    </row>
    <row r="67" spans="1:2" x14ac:dyDescent="0.25">
      <c r="A67" s="3">
        <v>62</v>
      </c>
      <c r="B67" s="4" t="str">
        <f>"00021656"</f>
        <v>00021656</v>
      </c>
    </row>
    <row r="68" spans="1:2" x14ac:dyDescent="0.25">
      <c r="A68" s="3">
        <v>63</v>
      </c>
      <c r="B68" s="4" t="str">
        <f>"00021683"</f>
        <v>00021683</v>
      </c>
    </row>
    <row r="69" spans="1:2" x14ac:dyDescent="0.25">
      <c r="A69" s="3">
        <v>64</v>
      </c>
      <c r="B69" s="4" t="str">
        <f>"00021737"</f>
        <v>00021737</v>
      </c>
    </row>
    <row r="70" spans="1:2" x14ac:dyDescent="0.25">
      <c r="A70" s="3">
        <v>65</v>
      </c>
      <c r="B70" s="4" t="str">
        <f>"00021935"</f>
        <v>00021935</v>
      </c>
    </row>
    <row r="71" spans="1:2" x14ac:dyDescent="0.25">
      <c r="A71" s="3">
        <v>66</v>
      </c>
      <c r="B71" s="4" t="str">
        <f>"00022637"</f>
        <v>00022637</v>
      </c>
    </row>
    <row r="72" spans="1:2" x14ac:dyDescent="0.25">
      <c r="A72" s="3">
        <v>67</v>
      </c>
      <c r="B72" s="4" t="str">
        <f>"00022891"</f>
        <v>00022891</v>
      </c>
    </row>
    <row r="73" spans="1:2" x14ac:dyDescent="0.25">
      <c r="A73" s="3">
        <v>68</v>
      </c>
      <c r="B73" s="4" t="str">
        <f>"00022980"</f>
        <v>00022980</v>
      </c>
    </row>
    <row r="74" spans="1:2" x14ac:dyDescent="0.25">
      <c r="A74" s="3">
        <v>69</v>
      </c>
      <c r="B74" s="4" t="str">
        <f>"00023033"</f>
        <v>00023033</v>
      </c>
    </row>
    <row r="75" spans="1:2" x14ac:dyDescent="0.25">
      <c r="A75" s="3">
        <v>70</v>
      </c>
      <c r="B75" s="4" t="str">
        <f>"00023297"</f>
        <v>00023297</v>
      </c>
    </row>
    <row r="76" spans="1:2" x14ac:dyDescent="0.25">
      <c r="A76" s="3">
        <v>71</v>
      </c>
      <c r="B76" s="4" t="str">
        <f>"00023617"</f>
        <v>00023617</v>
      </c>
    </row>
    <row r="77" spans="1:2" x14ac:dyDescent="0.25">
      <c r="A77" s="3">
        <v>72</v>
      </c>
      <c r="B77" s="4" t="str">
        <f>"00024178"</f>
        <v>00024178</v>
      </c>
    </row>
    <row r="78" spans="1:2" x14ac:dyDescent="0.25">
      <c r="A78" s="3">
        <v>73</v>
      </c>
      <c r="B78" s="4" t="str">
        <f>"00024342"</f>
        <v>00024342</v>
      </c>
    </row>
    <row r="79" spans="1:2" x14ac:dyDescent="0.25">
      <c r="A79" s="3">
        <v>74</v>
      </c>
      <c r="B79" s="4" t="str">
        <f>"00024451"</f>
        <v>00024451</v>
      </c>
    </row>
    <row r="80" spans="1:2" x14ac:dyDescent="0.25">
      <c r="A80" s="3">
        <v>75</v>
      </c>
      <c r="B80" s="4" t="str">
        <f>"00024826"</f>
        <v>00024826</v>
      </c>
    </row>
    <row r="81" spans="1:2" x14ac:dyDescent="0.25">
      <c r="A81" s="3">
        <v>76</v>
      </c>
      <c r="B81" s="4" t="str">
        <f>"00025575"</f>
        <v>00025575</v>
      </c>
    </row>
    <row r="82" spans="1:2" x14ac:dyDescent="0.25">
      <c r="A82" s="3">
        <v>77</v>
      </c>
      <c r="B82" s="4" t="str">
        <f>"00026155"</f>
        <v>00026155</v>
      </c>
    </row>
    <row r="83" spans="1:2" x14ac:dyDescent="0.25">
      <c r="A83" s="3">
        <v>78</v>
      </c>
      <c r="B83" s="4" t="str">
        <f>"00026268"</f>
        <v>00026268</v>
      </c>
    </row>
    <row r="84" spans="1:2" x14ac:dyDescent="0.25">
      <c r="A84" s="3">
        <v>79</v>
      </c>
      <c r="B84" s="4" t="str">
        <f>"00027401"</f>
        <v>00027401</v>
      </c>
    </row>
    <row r="85" spans="1:2" x14ac:dyDescent="0.25">
      <c r="A85" s="3">
        <v>80</v>
      </c>
      <c r="B85" s="4" t="str">
        <f>"00027806"</f>
        <v>00027806</v>
      </c>
    </row>
    <row r="86" spans="1:2" x14ac:dyDescent="0.25">
      <c r="A86" s="3">
        <v>81</v>
      </c>
      <c r="B86" s="4" t="str">
        <f>"00027809"</f>
        <v>00027809</v>
      </c>
    </row>
    <row r="87" spans="1:2" x14ac:dyDescent="0.25">
      <c r="A87" s="3">
        <v>82</v>
      </c>
      <c r="B87" s="4" t="str">
        <f>"00027941"</f>
        <v>00027941</v>
      </c>
    </row>
    <row r="88" spans="1:2" x14ac:dyDescent="0.25">
      <c r="A88" s="3">
        <v>83</v>
      </c>
      <c r="B88" s="4" t="str">
        <f>"00027960"</f>
        <v>00027960</v>
      </c>
    </row>
    <row r="89" spans="1:2" x14ac:dyDescent="0.25">
      <c r="A89" s="3">
        <v>84</v>
      </c>
      <c r="B89" s="4" t="str">
        <f>"00028080"</f>
        <v>00028080</v>
      </c>
    </row>
    <row r="90" spans="1:2" x14ac:dyDescent="0.25">
      <c r="A90" s="3">
        <v>85</v>
      </c>
      <c r="B90" s="4" t="str">
        <f>"00028438"</f>
        <v>00028438</v>
      </c>
    </row>
    <row r="91" spans="1:2" x14ac:dyDescent="0.25">
      <c r="A91" s="3">
        <v>86</v>
      </c>
      <c r="B91" s="4" t="str">
        <f>"00028657"</f>
        <v>00028657</v>
      </c>
    </row>
    <row r="92" spans="1:2" x14ac:dyDescent="0.25">
      <c r="A92" s="3">
        <v>87</v>
      </c>
      <c r="B92" s="4" t="str">
        <f>"00028787"</f>
        <v>00028787</v>
      </c>
    </row>
    <row r="93" spans="1:2" x14ac:dyDescent="0.25">
      <c r="A93" s="3">
        <v>88</v>
      </c>
      <c r="B93" s="4" t="str">
        <f>"00029091"</f>
        <v>00029091</v>
      </c>
    </row>
    <row r="94" spans="1:2" x14ac:dyDescent="0.25">
      <c r="A94" s="3">
        <v>89</v>
      </c>
      <c r="B94" s="4" t="str">
        <f>"00030538"</f>
        <v>00030538</v>
      </c>
    </row>
    <row r="95" spans="1:2" x14ac:dyDescent="0.25">
      <c r="A95" s="3">
        <v>90</v>
      </c>
      <c r="B95" s="4" t="str">
        <f>"00030549"</f>
        <v>00030549</v>
      </c>
    </row>
    <row r="96" spans="1:2" x14ac:dyDescent="0.25">
      <c r="A96" s="3">
        <v>91</v>
      </c>
      <c r="B96" s="4" t="str">
        <f>"00031633"</f>
        <v>00031633</v>
      </c>
    </row>
    <row r="97" spans="1:2" x14ac:dyDescent="0.25">
      <c r="A97" s="3">
        <v>92</v>
      </c>
      <c r="B97" s="4" t="str">
        <f>"00031703"</f>
        <v>00031703</v>
      </c>
    </row>
    <row r="98" spans="1:2" x14ac:dyDescent="0.25">
      <c r="A98" s="3">
        <v>93</v>
      </c>
      <c r="B98" s="4" t="str">
        <f>"00032752"</f>
        <v>00032752</v>
      </c>
    </row>
    <row r="99" spans="1:2" x14ac:dyDescent="0.25">
      <c r="A99" s="3">
        <v>94</v>
      </c>
      <c r="B99" s="4" t="str">
        <f>"00037168"</f>
        <v>00037168</v>
      </c>
    </row>
    <row r="100" spans="1:2" x14ac:dyDescent="0.25">
      <c r="A100" s="3">
        <v>95</v>
      </c>
      <c r="B100" s="4" t="str">
        <f>"00038670"</f>
        <v>00038670</v>
      </c>
    </row>
    <row r="101" spans="1:2" x14ac:dyDescent="0.25">
      <c r="A101" s="3">
        <v>96</v>
      </c>
      <c r="B101" s="4" t="str">
        <f>"00039065"</f>
        <v>00039065</v>
      </c>
    </row>
    <row r="102" spans="1:2" x14ac:dyDescent="0.25">
      <c r="A102" s="3">
        <v>97</v>
      </c>
      <c r="B102" s="4" t="str">
        <f>"00039500"</f>
        <v>00039500</v>
      </c>
    </row>
    <row r="103" spans="1:2" x14ac:dyDescent="0.25">
      <c r="A103" s="3">
        <v>98</v>
      </c>
      <c r="B103" s="4" t="str">
        <f>"00039687"</f>
        <v>00039687</v>
      </c>
    </row>
    <row r="104" spans="1:2" x14ac:dyDescent="0.25">
      <c r="A104" s="3">
        <v>99</v>
      </c>
      <c r="B104" s="4" t="str">
        <f>"00040611"</f>
        <v>00040611</v>
      </c>
    </row>
    <row r="105" spans="1:2" x14ac:dyDescent="0.25">
      <c r="A105" s="3">
        <v>100</v>
      </c>
      <c r="B105" s="4" t="str">
        <f>"00041820"</f>
        <v>00041820</v>
      </c>
    </row>
    <row r="106" spans="1:2" x14ac:dyDescent="0.25">
      <c r="A106" s="3">
        <v>101</v>
      </c>
      <c r="B106" s="4" t="str">
        <f>"00042587"</f>
        <v>00042587</v>
      </c>
    </row>
    <row r="107" spans="1:2" x14ac:dyDescent="0.25">
      <c r="A107" s="3">
        <v>102</v>
      </c>
      <c r="B107" s="4" t="str">
        <f>"00044221"</f>
        <v>00044221</v>
      </c>
    </row>
    <row r="108" spans="1:2" x14ac:dyDescent="0.25">
      <c r="A108" s="3">
        <v>103</v>
      </c>
      <c r="B108" s="4" t="str">
        <f>"00046582"</f>
        <v>00046582</v>
      </c>
    </row>
    <row r="109" spans="1:2" x14ac:dyDescent="0.25">
      <c r="A109" s="3">
        <v>104</v>
      </c>
      <c r="B109" s="4" t="str">
        <f>"00047917"</f>
        <v>00047917</v>
      </c>
    </row>
    <row r="110" spans="1:2" x14ac:dyDescent="0.25">
      <c r="A110" s="3">
        <v>105</v>
      </c>
      <c r="B110" s="4" t="str">
        <f>"00056801"</f>
        <v>00056801</v>
      </c>
    </row>
    <row r="111" spans="1:2" x14ac:dyDescent="0.25">
      <c r="A111" s="3">
        <v>106</v>
      </c>
      <c r="B111" s="4" t="str">
        <f>"00073891"</f>
        <v>00073891</v>
      </c>
    </row>
    <row r="112" spans="1:2" x14ac:dyDescent="0.25">
      <c r="A112" s="3">
        <v>107</v>
      </c>
      <c r="B112" s="4" t="str">
        <f>"00074308"</f>
        <v>00074308</v>
      </c>
    </row>
    <row r="113" spans="1:2" x14ac:dyDescent="0.25">
      <c r="A113" s="3">
        <v>108</v>
      </c>
      <c r="B113" s="4" t="str">
        <f>"00074716"</f>
        <v>00074716</v>
      </c>
    </row>
    <row r="114" spans="1:2" x14ac:dyDescent="0.25">
      <c r="A114" s="3">
        <v>109</v>
      </c>
      <c r="B114" s="4" t="str">
        <f>"00076741"</f>
        <v>00076741</v>
      </c>
    </row>
    <row r="115" spans="1:2" x14ac:dyDescent="0.25">
      <c r="A115" s="3">
        <v>110</v>
      </c>
      <c r="B115" s="4" t="str">
        <f>"00078506"</f>
        <v>00078506</v>
      </c>
    </row>
    <row r="116" spans="1:2" x14ac:dyDescent="0.25">
      <c r="A116" s="3">
        <v>111</v>
      </c>
      <c r="B116" s="4" t="str">
        <f>"00079239"</f>
        <v>00079239</v>
      </c>
    </row>
    <row r="117" spans="1:2" x14ac:dyDescent="0.25">
      <c r="A117" s="3">
        <v>112</v>
      </c>
      <c r="B117" s="4" t="str">
        <f>"00080922"</f>
        <v>00080922</v>
      </c>
    </row>
    <row r="118" spans="1:2" x14ac:dyDescent="0.25">
      <c r="A118" s="3">
        <v>113</v>
      </c>
      <c r="B118" s="4" t="str">
        <f>"00083519"</f>
        <v>00083519</v>
      </c>
    </row>
    <row r="119" spans="1:2" x14ac:dyDescent="0.25">
      <c r="A119" s="3">
        <v>114</v>
      </c>
      <c r="B119" s="4" t="str">
        <f>"00083732"</f>
        <v>00083732</v>
      </c>
    </row>
    <row r="120" spans="1:2" x14ac:dyDescent="0.25">
      <c r="A120" s="3">
        <v>115</v>
      </c>
      <c r="B120" s="4" t="str">
        <f>"00085869"</f>
        <v>00085869</v>
      </c>
    </row>
    <row r="121" spans="1:2" x14ac:dyDescent="0.25">
      <c r="A121" s="3">
        <v>116</v>
      </c>
      <c r="B121" s="4" t="str">
        <f>"00086167"</f>
        <v>00086167</v>
      </c>
    </row>
    <row r="122" spans="1:2" x14ac:dyDescent="0.25">
      <c r="A122" s="3">
        <v>117</v>
      </c>
      <c r="B122" s="4" t="str">
        <f>"00089422"</f>
        <v>00089422</v>
      </c>
    </row>
    <row r="123" spans="1:2" x14ac:dyDescent="0.25">
      <c r="A123" s="3">
        <v>118</v>
      </c>
      <c r="B123" s="4" t="str">
        <f>"00089866"</f>
        <v>00089866</v>
      </c>
    </row>
    <row r="124" spans="1:2" x14ac:dyDescent="0.25">
      <c r="A124" s="3">
        <v>119</v>
      </c>
      <c r="B124" s="4" t="str">
        <f>"00089953"</f>
        <v>00089953</v>
      </c>
    </row>
    <row r="125" spans="1:2" x14ac:dyDescent="0.25">
      <c r="A125" s="3">
        <v>120</v>
      </c>
      <c r="B125" s="4" t="str">
        <f>"00093873"</f>
        <v>00093873</v>
      </c>
    </row>
    <row r="126" spans="1:2" x14ac:dyDescent="0.25">
      <c r="A126" s="3">
        <v>121</v>
      </c>
      <c r="B126" s="4" t="str">
        <f>"00095515"</f>
        <v>00095515</v>
      </c>
    </row>
    <row r="127" spans="1:2" x14ac:dyDescent="0.25">
      <c r="A127" s="3">
        <v>122</v>
      </c>
      <c r="B127" s="4" t="str">
        <f>"00096019"</f>
        <v>00096019</v>
      </c>
    </row>
    <row r="128" spans="1:2" x14ac:dyDescent="0.25">
      <c r="A128" s="3">
        <v>123</v>
      </c>
      <c r="B128" s="4" t="str">
        <f>"00096255"</f>
        <v>00096255</v>
      </c>
    </row>
    <row r="129" spans="1:2" x14ac:dyDescent="0.25">
      <c r="A129" s="3">
        <v>124</v>
      </c>
      <c r="B129" s="4" t="str">
        <f>"00104458"</f>
        <v>00104458</v>
      </c>
    </row>
    <row r="130" spans="1:2" x14ac:dyDescent="0.25">
      <c r="A130" s="3">
        <v>125</v>
      </c>
      <c r="B130" s="4" t="str">
        <f>"00107742"</f>
        <v>00107742</v>
      </c>
    </row>
    <row r="131" spans="1:2" x14ac:dyDescent="0.25">
      <c r="A131" s="3">
        <v>126</v>
      </c>
      <c r="B131" s="4" t="str">
        <f>"00108471"</f>
        <v>00108471</v>
      </c>
    </row>
    <row r="132" spans="1:2" x14ac:dyDescent="0.25">
      <c r="A132" s="3">
        <v>127</v>
      </c>
      <c r="B132" s="4" t="str">
        <f>"00108730"</f>
        <v>00108730</v>
      </c>
    </row>
    <row r="133" spans="1:2" x14ac:dyDescent="0.25">
      <c r="A133" s="3">
        <v>128</v>
      </c>
      <c r="B133" s="4" t="str">
        <f>"00112248"</f>
        <v>00112248</v>
      </c>
    </row>
    <row r="134" spans="1:2" x14ac:dyDescent="0.25">
      <c r="A134" s="3">
        <v>129</v>
      </c>
      <c r="B134" s="4" t="str">
        <f>"00113014"</f>
        <v>00113014</v>
      </c>
    </row>
    <row r="135" spans="1:2" x14ac:dyDescent="0.25">
      <c r="A135" s="3">
        <v>130</v>
      </c>
      <c r="B135" s="4" t="str">
        <f>"00113035"</f>
        <v>00113035</v>
      </c>
    </row>
    <row r="136" spans="1:2" x14ac:dyDescent="0.25">
      <c r="A136" s="3">
        <v>131</v>
      </c>
      <c r="B136" s="4" t="str">
        <f>"00113516"</f>
        <v>00113516</v>
      </c>
    </row>
    <row r="137" spans="1:2" x14ac:dyDescent="0.25">
      <c r="A137" s="3">
        <v>132</v>
      </c>
      <c r="B137" s="4" t="str">
        <f>"00113685"</f>
        <v>00113685</v>
      </c>
    </row>
    <row r="138" spans="1:2" x14ac:dyDescent="0.25">
      <c r="A138" s="3">
        <v>133</v>
      </c>
      <c r="B138" s="4" t="str">
        <f>"00114638"</f>
        <v>00114638</v>
      </c>
    </row>
    <row r="139" spans="1:2" x14ac:dyDescent="0.25">
      <c r="A139" s="3">
        <v>134</v>
      </c>
      <c r="B139" s="4" t="str">
        <f>"00115853"</f>
        <v>00115853</v>
      </c>
    </row>
    <row r="140" spans="1:2" x14ac:dyDescent="0.25">
      <c r="A140" s="3">
        <v>135</v>
      </c>
      <c r="B140" s="4" t="str">
        <f>"00116100"</f>
        <v>00116100</v>
      </c>
    </row>
    <row r="141" spans="1:2" x14ac:dyDescent="0.25">
      <c r="A141" s="3">
        <v>136</v>
      </c>
      <c r="B141" s="4" t="str">
        <f>"00116748"</f>
        <v>00116748</v>
      </c>
    </row>
    <row r="142" spans="1:2" x14ac:dyDescent="0.25">
      <c r="A142" s="3">
        <v>137</v>
      </c>
      <c r="B142" s="4" t="str">
        <f>"00116852"</f>
        <v>00116852</v>
      </c>
    </row>
    <row r="143" spans="1:2" x14ac:dyDescent="0.25">
      <c r="A143" s="3">
        <v>138</v>
      </c>
      <c r="B143" s="4" t="str">
        <f>"00117410"</f>
        <v>00117410</v>
      </c>
    </row>
    <row r="144" spans="1:2" x14ac:dyDescent="0.25">
      <c r="A144" s="3">
        <v>139</v>
      </c>
      <c r="B144" s="4" t="str">
        <f>"00120868"</f>
        <v>00120868</v>
      </c>
    </row>
    <row r="145" spans="1:2" x14ac:dyDescent="0.25">
      <c r="A145" s="3">
        <v>140</v>
      </c>
      <c r="B145" s="4" t="str">
        <f>"00122056"</f>
        <v>00122056</v>
      </c>
    </row>
    <row r="146" spans="1:2" x14ac:dyDescent="0.25">
      <c r="A146" s="3">
        <v>141</v>
      </c>
      <c r="B146" s="4" t="str">
        <f>"00124342"</f>
        <v>00124342</v>
      </c>
    </row>
    <row r="147" spans="1:2" x14ac:dyDescent="0.25">
      <c r="A147" s="3">
        <v>142</v>
      </c>
      <c r="B147" s="4" t="str">
        <f>"00125972"</f>
        <v>00125972</v>
      </c>
    </row>
    <row r="148" spans="1:2" x14ac:dyDescent="0.25">
      <c r="A148" s="3">
        <v>143</v>
      </c>
      <c r="B148" s="4" t="str">
        <f>"00126886"</f>
        <v>00126886</v>
      </c>
    </row>
    <row r="149" spans="1:2" x14ac:dyDescent="0.25">
      <c r="A149" s="3">
        <v>144</v>
      </c>
      <c r="B149" s="4" t="str">
        <f>"00131428"</f>
        <v>00131428</v>
      </c>
    </row>
    <row r="150" spans="1:2" x14ac:dyDescent="0.25">
      <c r="A150" s="3">
        <v>145</v>
      </c>
      <c r="B150" s="4" t="str">
        <f>"00131821"</f>
        <v>00131821</v>
      </c>
    </row>
    <row r="151" spans="1:2" x14ac:dyDescent="0.25">
      <c r="A151" s="3">
        <v>146</v>
      </c>
      <c r="B151" s="4" t="str">
        <f>"00132033"</f>
        <v>00132033</v>
      </c>
    </row>
    <row r="152" spans="1:2" x14ac:dyDescent="0.25">
      <c r="A152" s="3">
        <v>147</v>
      </c>
      <c r="B152" s="4" t="str">
        <f>"00133167"</f>
        <v>00133167</v>
      </c>
    </row>
    <row r="153" spans="1:2" x14ac:dyDescent="0.25">
      <c r="A153" s="3">
        <v>148</v>
      </c>
      <c r="B153" s="4" t="str">
        <f>"00134959"</f>
        <v>00134959</v>
      </c>
    </row>
    <row r="154" spans="1:2" x14ac:dyDescent="0.25">
      <c r="A154" s="3">
        <v>149</v>
      </c>
      <c r="B154" s="4" t="str">
        <f>"00135590"</f>
        <v>00135590</v>
      </c>
    </row>
    <row r="155" spans="1:2" x14ac:dyDescent="0.25">
      <c r="A155" s="3">
        <v>150</v>
      </c>
      <c r="B155" s="4" t="str">
        <f>"00137507"</f>
        <v>00137507</v>
      </c>
    </row>
    <row r="156" spans="1:2" x14ac:dyDescent="0.25">
      <c r="A156" s="3">
        <v>151</v>
      </c>
      <c r="B156" s="4" t="str">
        <f>"00137794"</f>
        <v>00137794</v>
      </c>
    </row>
    <row r="157" spans="1:2" x14ac:dyDescent="0.25">
      <c r="A157" s="3">
        <v>152</v>
      </c>
      <c r="B157" s="4" t="str">
        <f>"00139266"</f>
        <v>00139266</v>
      </c>
    </row>
    <row r="158" spans="1:2" x14ac:dyDescent="0.25">
      <c r="A158" s="3">
        <v>153</v>
      </c>
      <c r="B158" s="4" t="str">
        <f>"00139317"</f>
        <v>00139317</v>
      </c>
    </row>
    <row r="159" spans="1:2" x14ac:dyDescent="0.25">
      <c r="A159" s="3">
        <v>154</v>
      </c>
      <c r="B159" s="4" t="str">
        <f>"00139872"</f>
        <v>00139872</v>
      </c>
    </row>
    <row r="160" spans="1:2" x14ac:dyDescent="0.25">
      <c r="A160" s="3">
        <v>155</v>
      </c>
      <c r="B160" s="4" t="str">
        <f>"00140634"</f>
        <v>00140634</v>
      </c>
    </row>
    <row r="161" spans="1:2" x14ac:dyDescent="0.25">
      <c r="A161" s="3">
        <v>156</v>
      </c>
      <c r="B161" s="4" t="str">
        <f>"00142656"</f>
        <v>00142656</v>
      </c>
    </row>
    <row r="162" spans="1:2" x14ac:dyDescent="0.25">
      <c r="A162" s="3">
        <v>157</v>
      </c>
      <c r="B162" s="4" t="str">
        <f>"00142746"</f>
        <v>00142746</v>
      </c>
    </row>
    <row r="163" spans="1:2" x14ac:dyDescent="0.25">
      <c r="A163" s="3">
        <v>158</v>
      </c>
      <c r="B163" s="4" t="str">
        <f>"00143843"</f>
        <v>00143843</v>
      </c>
    </row>
    <row r="164" spans="1:2" x14ac:dyDescent="0.25">
      <c r="A164" s="3">
        <v>159</v>
      </c>
      <c r="B164" s="4" t="str">
        <f>"00144876"</f>
        <v>00144876</v>
      </c>
    </row>
    <row r="165" spans="1:2" x14ac:dyDescent="0.25">
      <c r="A165" s="3">
        <v>160</v>
      </c>
      <c r="B165" s="4" t="str">
        <f>"00145188"</f>
        <v>00145188</v>
      </c>
    </row>
    <row r="166" spans="1:2" x14ac:dyDescent="0.25">
      <c r="A166" s="3">
        <v>161</v>
      </c>
      <c r="B166" s="4" t="str">
        <f>"00145259"</f>
        <v>00145259</v>
      </c>
    </row>
    <row r="167" spans="1:2" x14ac:dyDescent="0.25">
      <c r="A167" s="3">
        <v>162</v>
      </c>
      <c r="B167" s="4" t="str">
        <f>"00148156"</f>
        <v>00148156</v>
      </c>
    </row>
    <row r="168" spans="1:2" x14ac:dyDescent="0.25">
      <c r="A168" s="3">
        <v>163</v>
      </c>
      <c r="B168" s="4" t="str">
        <f>"00148312"</f>
        <v>00148312</v>
      </c>
    </row>
    <row r="169" spans="1:2" x14ac:dyDescent="0.25">
      <c r="A169" s="3">
        <v>164</v>
      </c>
      <c r="B169" s="4" t="str">
        <f>"00151020"</f>
        <v>00151020</v>
      </c>
    </row>
    <row r="170" spans="1:2" x14ac:dyDescent="0.25">
      <c r="A170" s="3">
        <v>165</v>
      </c>
      <c r="B170" s="4" t="str">
        <f>"00151859"</f>
        <v>00151859</v>
      </c>
    </row>
    <row r="171" spans="1:2" x14ac:dyDescent="0.25">
      <c r="A171" s="3">
        <v>166</v>
      </c>
      <c r="B171" s="4" t="str">
        <f>"00153475"</f>
        <v>00153475</v>
      </c>
    </row>
    <row r="172" spans="1:2" x14ac:dyDescent="0.25">
      <c r="A172" s="3">
        <v>167</v>
      </c>
      <c r="B172" s="4" t="str">
        <f>"00153772"</f>
        <v>00153772</v>
      </c>
    </row>
    <row r="173" spans="1:2" x14ac:dyDescent="0.25">
      <c r="A173" s="3">
        <v>168</v>
      </c>
      <c r="B173" s="4" t="str">
        <f>"00155944"</f>
        <v>00155944</v>
      </c>
    </row>
    <row r="174" spans="1:2" x14ac:dyDescent="0.25">
      <c r="A174" s="3">
        <v>169</v>
      </c>
      <c r="B174" s="4" t="str">
        <f>"00156418"</f>
        <v>00156418</v>
      </c>
    </row>
    <row r="175" spans="1:2" x14ac:dyDescent="0.25">
      <c r="A175" s="3">
        <v>170</v>
      </c>
      <c r="B175" s="4" t="str">
        <f>"00157976"</f>
        <v>00157976</v>
      </c>
    </row>
    <row r="176" spans="1:2" x14ac:dyDescent="0.25">
      <c r="A176" s="3">
        <v>171</v>
      </c>
      <c r="B176" s="4" t="str">
        <f>"00158083"</f>
        <v>00158083</v>
      </c>
    </row>
    <row r="177" spans="1:2" x14ac:dyDescent="0.25">
      <c r="A177" s="3">
        <v>172</v>
      </c>
      <c r="B177" s="4" t="str">
        <f>"00158572"</f>
        <v>00158572</v>
      </c>
    </row>
    <row r="178" spans="1:2" x14ac:dyDescent="0.25">
      <c r="A178" s="3">
        <v>173</v>
      </c>
      <c r="B178" s="4" t="str">
        <f>"00159180"</f>
        <v>00159180</v>
      </c>
    </row>
    <row r="179" spans="1:2" x14ac:dyDescent="0.25">
      <c r="A179" s="3">
        <v>174</v>
      </c>
      <c r="B179" s="4" t="str">
        <f>"00159876"</f>
        <v>00159876</v>
      </c>
    </row>
    <row r="180" spans="1:2" x14ac:dyDescent="0.25">
      <c r="A180" s="3">
        <v>175</v>
      </c>
      <c r="B180" s="4" t="str">
        <f>"00161403"</f>
        <v>00161403</v>
      </c>
    </row>
    <row r="181" spans="1:2" x14ac:dyDescent="0.25">
      <c r="A181" s="3">
        <v>176</v>
      </c>
      <c r="B181" s="4" t="str">
        <f>"00165953"</f>
        <v>00165953</v>
      </c>
    </row>
    <row r="182" spans="1:2" x14ac:dyDescent="0.25">
      <c r="A182" s="3">
        <v>177</v>
      </c>
      <c r="B182" s="4" t="str">
        <f>"00166037"</f>
        <v>00166037</v>
      </c>
    </row>
    <row r="183" spans="1:2" x14ac:dyDescent="0.25">
      <c r="A183" s="3">
        <v>178</v>
      </c>
      <c r="B183" s="4" t="str">
        <f>"00166569"</f>
        <v>00166569</v>
      </c>
    </row>
    <row r="184" spans="1:2" x14ac:dyDescent="0.25">
      <c r="A184" s="3">
        <v>179</v>
      </c>
      <c r="B184" s="4" t="str">
        <f>"00167458"</f>
        <v>00167458</v>
      </c>
    </row>
    <row r="185" spans="1:2" x14ac:dyDescent="0.25">
      <c r="A185" s="3">
        <v>180</v>
      </c>
      <c r="B185" s="4" t="str">
        <f>"00167727"</f>
        <v>00167727</v>
      </c>
    </row>
    <row r="186" spans="1:2" x14ac:dyDescent="0.25">
      <c r="A186" s="3">
        <v>181</v>
      </c>
      <c r="B186" s="4" t="str">
        <f>"00167770"</f>
        <v>00167770</v>
      </c>
    </row>
    <row r="187" spans="1:2" x14ac:dyDescent="0.25">
      <c r="A187" s="3">
        <v>182</v>
      </c>
      <c r="B187" s="4" t="str">
        <f>"00169939"</f>
        <v>00169939</v>
      </c>
    </row>
    <row r="188" spans="1:2" x14ac:dyDescent="0.25">
      <c r="A188" s="3">
        <v>183</v>
      </c>
      <c r="B188" s="4" t="str">
        <f>"00173505"</f>
        <v>00173505</v>
      </c>
    </row>
    <row r="189" spans="1:2" x14ac:dyDescent="0.25">
      <c r="A189" s="3">
        <v>184</v>
      </c>
      <c r="B189" s="4" t="str">
        <f>"00176219"</f>
        <v>00176219</v>
      </c>
    </row>
    <row r="190" spans="1:2" x14ac:dyDescent="0.25">
      <c r="A190" s="3">
        <v>185</v>
      </c>
      <c r="B190" s="4" t="str">
        <f>"00184859"</f>
        <v>00184859</v>
      </c>
    </row>
    <row r="191" spans="1:2" x14ac:dyDescent="0.25">
      <c r="A191" s="3">
        <v>186</v>
      </c>
      <c r="B191" s="4" t="str">
        <f>"00184864"</f>
        <v>00184864</v>
      </c>
    </row>
    <row r="192" spans="1:2" x14ac:dyDescent="0.25">
      <c r="A192" s="3">
        <v>187</v>
      </c>
      <c r="B192" s="4" t="str">
        <f>"00185407"</f>
        <v>00185407</v>
      </c>
    </row>
    <row r="193" spans="1:2" x14ac:dyDescent="0.25">
      <c r="A193" s="3">
        <v>188</v>
      </c>
      <c r="B193" s="4" t="str">
        <f>"00190511"</f>
        <v>00190511</v>
      </c>
    </row>
    <row r="194" spans="1:2" x14ac:dyDescent="0.25">
      <c r="A194" s="3">
        <v>189</v>
      </c>
      <c r="B194" s="4" t="str">
        <f>"00192463"</f>
        <v>00192463</v>
      </c>
    </row>
    <row r="195" spans="1:2" x14ac:dyDescent="0.25">
      <c r="A195" s="3">
        <v>190</v>
      </c>
      <c r="B195" s="4" t="str">
        <f>"00194692"</f>
        <v>00194692</v>
      </c>
    </row>
    <row r="196" spans="1:2" x14ac:dyDescent="0.25">
      <c r="A196" s="3">
        <v>191</v>
      </c>
      <c r="B196" s="4" t="str">
        <f>"00195424"</f>
        <v>00195424</v>
      </c>
    </row>
    <row r="197" spans="1:2" x14ac:dyDescent="0.25">
      <c r="A197" s="3">
        <v>192</v>
      </c>
      <c r="B197" s="4" t="str">
        <f>"00197030"</f>
        <v>00197030</v>
      </c>
    </row>
    <row r="198" spans="1:2" x14ac:dyDescent="0.25">
      <c r="A198" s="3">
        <v>193</v>
      </c>
      <c r="B198" s="4" t="str">
        <f>"00201443"</f>
        <v>00201443</v>
      </c>
    </row>
    <row r="199" spans="1:2" x14ac:dyDescent="0.25">
      <c r="A199" s="3">
        <v>194</v>
      </c>
      <c r="B199" s="4" t="str">
        <f>"00206893"</f>
        <v>00206893</v>
      </c>
    </row>
    <row r="200" spans="1:2" x14ac:dyDescent="0.25">
      <c r="A200" s="3">
        <v>195</v>
      </c>
      <c r="B200" s="4" t="str">
        <f>"00207553"</f>
        <v>00207553</v>
      </c>
    </row>
    <row r="201" spans="1:2" x14ac:dyDescent="0.25">
      <c r="A201" s="3">
        <v>196</v>
      </c>
      <c r="B201" s="4" t="str">
        <f>"00208367"</f>
        <v>00208367</v>
      </c>
    </row>
    <row r="202" spans="1:2" x14ac:dyDescent="0.25">
      <c r="A202" s="3">
        <v>197</v>
      </c>
      <c r="B202" s="4" t="str">
        <f>"00208539"</f>
        <v>00208539</v>
      </c>
    </row>
    <row r="203" spans="1:2" x14ac:dyDescent="0.25">
      <c r="A203" s="3">
        <v>198</v>
      </c>
      <c r="B203" s="4" t="str">
        <f>"00208615"</f>
        <v>00208615</v>
      </c>
    </row>
    <row r="204" spans="1:2" x14ac:dyDescent="0.25">
      <c r="A204" s="3">
        <v>199</v>
      </c>
      <c r="B204" s="4" t="str">
        <f>"00208902"</f>
        <v>00208902</v>
      </c>
    </row>
    <row r="205" spans="1:2" x14ac:dyDescent="0.25">
      <c r="A205" s="3">
        <v>200</v>
      </c>
      <c r="B205" s="4" t="str">
        <f>"00213225"</f>
        <v>00213225</v>
      </c>
    </row>
    <row r="206" spans="1:2" x14ac:dyDescent="0.25">
      <c r="A206" s="3">
        <v>201</v>
      </c>
      <c r="B206" s="4" t="str">
        <f>"00213251"</f>
        <v>00213251</v>
      </c>
    </row>
    <row r="207" spans="1:2" x14ac:dyDescent="0.25">
      <c r="A207" s="3">
        <v>202</v>
      </c>
      <c r="B207" s="4" t="str">
        <f>"00215848"</f>
        <v>00215848</v>
      </c>
    </row>
    <row r="208" spans="1:2" x14ac:dyDescent="0.25">
      <c r="A208" s="3">
        <v>203</v>
      </c>
      <c r="B208" s="4" t="str">
        <f>"00220981"</f>
        <v>00220981</v>
      </c>
    </row>
    <row r="209" spans="1:2" x14ac:dyDescent="0.25">
      <c r="A209" s="3">
        <v>204</v>
      </c>
      <c r="B209" s="4" t="str">
        <f>"00223342"</f>
        <v>00223342</v>
      </c>
    </row>
    <row r="210" spans="1:2" x14ac:dyDescent="0.25">
      <c r="A210" s="3">
        <v>205</v>
      </c>
      <c r="B210" s="4" t="str">
        <f>"00226761"</f>
        <v>00226761</v>
      </c>
    </row>
    <row r="211" spans="1:2" x14ac:dyDescent="0.25">
      <c r="A211" s="3">
        <v>206</v>
      </c>
      <c r="B211" s="4" t="str">
        <f>"00226850"</f>
        <v>00226850</v>
      </c>
    </row>
    <row r="212" spans="1:2" x14ac:dyDescent="0.25">
      <c r="A212" s="3">
        <v>207</v>
      </c>
      <c r="B212" s="4" t="str">
        <f>"00227097"</f>
        <v>00227097</v>
      </c>
    </row>
    <row r="213" spans="1:2" x14ac:dyDescent="0.25">
      <c r="A213" s="3">
        <v>208</v>
      </c>
      <c r="B213" s="4" t="str">
        <f>"00227381"</f>
        <v>00227381</v>
      </c>
    </row>
    <row r="214" spans="1:2" x14ac:dyDescent="0.25">
      <c r="A214" s="3">
        <v>209</v>
      </c>
      <c r="B214" s="4" t="str">
        <f>"00227687"</f>
        <v>00227687</v>
      </c>
    </row>
    <row r="215" spans="1:2" x14ac:dyDescent="0.25">
      <c r="A215" s="3">
        <v>210</v>
      </c>
      <c r="B215" s="4" t="str">
        <f>"00229879"</f>
        <v>00229879</v>
      </c>
    </row>
    <row r="216" spans="1:2" x14ac:dyDescent="0.25">
      <c r="A216" s="3">
        <v>211</v>
      </c>
      <c r="B216" s="4" t="str">
        <f>"00235184"</f>
        <v>00235184</v>
      </c>
    </row>
    <row r="217" spans="1:2" x14ac:dyDescent="0.25">
      <c r="A217" s="3">
        <v>212</v>
      </c>
      <c r="B217" s="4" t="str">
        <f>"00235499"</f>
        <v>00235499</v>
      </c>
    </row>
    <row r="218" spans="1:2" x14ac:dyDescent="0.25">
      <c r="A218" s="3">
        <v>213</v>
      </c>
      <c r="B218" s="4" t="str">
        <f>"00235763"</f>
        <v>00235763</v>
      </c>
    </row>
    <row r="219" spans="1:2" x14ac:dyDescent="0.25">
      <c r="A219" s="3">
        <v>214</v>
      </c>
      <c r="B219" s="4" t="str">
        <f>"00235862"</f>
        <v>00235862</v>
      </c>
    </row>
    <row r="220" spans="1:2" x14ac:dyDescent="0.25">
      <c r="A220" s="3">
        <v>215</v>
      </c>
      <c r="B220" s="4" t="str">
        <f>"00236611"</f>
        <v>00236611</v>
      </c>
    </row>
    <row r="221" spans="1:2" x14ac:dyDescent="0.25">
      <c r="A221" s="3">
        <v>216</v>
      </c>
      <c r="B221" s="4" t="str">
        <f>"00236698"</f>
        <v>00236698</v>
      </c>
    </row>
    <row r="222" spans="1:2" x14ac:dyDescent="0.25">
      <c r="A222" s="3">
        <v>217</v>
      </c>
      <c r="B222" s="4" t="str">
        <f>"00236796"</f>
        <v>00236796</v>
      </c>
    </row>
    <row r="223" spans="1:2" x14ac:dyDescent="0.25">
      <c r="A223" s="3">
        <v>218</v>
      </c>
      <c r="B223" s="4" t="str">
        <f>"00236896"</f>
        <v>00236896</v>
      </c>
    </row>
    <row r="224" spans="1:2" x14ac:dyDescent="0.25">
      <c r="A224" s="3">
        <v>219</v>
      </c>
      <c r="B224" s="4" t="str">
        <f>"00237306"</f>
        <v>00237306</v>
      </c>
    </row>
    <row r="225" spans="1:2" x14ac:dyDescent="0.25">
      <c r="A225" s="3">
        <v>220</v>
      </c>
      <c r="B225" s="4" t="str">
        <f>"00237948"</f>
        <v>00237948</v>
      </c>
    </row>
    <row r="226" spans="1:2" x14ac:dyDescent="0.25">
      <c r="A226" s="3">
        <v>221</v>
      </c>
      <c r="B226" s="4" t="str">
        <f>"00238943"</f>
        <v>00238943</v>
      </c>
    </row>
    <row r="227" spans="1:2" x14ac:dyDescent="0.25">
      <c r="A227" s="3">
        <v>222</v>
      </c>
      <c r="B227" s="4" t="str">
        <f>"00239049"</f>
        <v>00239049</v>
      </c>
    </row>
    <row r="228" spans="1:2" x14ac:dyDescent="0.25">
      <c r="A228" s="3">
        <v>223</v>
      </c>
      <c r="B228" s="4" t="str">
        <f>"00239580"</f>
        <v>00239580</v>
      </c>
    </row>
    <row r="229" spans="1:2" x14ac:dyDescent="0.25">
      <c r="A229" s="3">
        <v>224</v>
      </c>
      <c r="B229" s="4" t="str">
        <f>"00240585"</f>
        <v>00240585</v>
      </c>
    </row>
    <row r="230" spans="1:2" x14ac:dyDescent="0.25">
      <c r="A230" s="3">
        <v>225</v>
      </c>
      <c r="B230" s="4" t="str">
        <f>"00241291"</f>
        <v>00241291</v>
      </c>
    </row>
    <row r="231" spans="1:2" x14ac:dyDescent="0.25">
      <c r="A231" s="3">
        <v>226</v>
      </c>
      <c r="B231" s="4" t="str">
        <f>"00241728"</f>
        <v>00241728</v>
      </c>
    </row>
    <row r="232" spans="1:2" x14ac:dyDescent="0.25">
      <c r="A232" s="3">
        <v>227</v>
      </c>
      <c r="B232" s="4" t="str">
        <f>"00242261"</f>
        <v>00242261</v>
      </c>
    </row>
    <row r="233" spans="1:2" x14ac:dyDescent="0.25">
      <c r="A233" s="3">
        <v>228</v>
      </c>
      <c r="B233" s="4" t="str">
        <f>"00242401"</f>
        <v>00242401</v>
      </c>
    </row>
    <row r="234" spans="1:2" x14ac:dyDescent="0.25">
      <c r="A234" s="3">
        <v>229</v>
      </c>
      <c r="B234" s="4" t="str">
        <f>"00244477"</f>
        <v>00244477</v>
      </c>
    </row>
    <row r="235" spans="1:2" x14ac:dyDescent="0.25">
      <c r="A235" s="3">
        <v>230</v>
      </c>
      <c r="B235" s="4" t="str">
        <f>"00245537"</f>
        <v>00245537</v>
      </c>
    </row>
    <row r="236" spans="1:2" x14ac:dyDescent="0.25">
      <c r="A236" s="3">
        <v>231</v>
      </c>
      <c r="B236" s="4" t="str">
        <f>"00249399"</f>
        <v>00249399</v>
      </c>
    </row>
    <row r="237" spans="1:2" x14ac:dyDescent="0.25">
      <c r="A237" s="3">
        <v>232</v>
      </c>
      <c r="B237" s="4" t="str">
        <f>"00253824"</f>
        <v>00253824</v>
      </c>
    </row>
    <row r="238" spans="1:2" x14ac:dyDescent="0.25">
      <c r="A238" s="3">
        <v>233</v>
      </c>
      <c r="B238" s="4" t="str">
        <f>"00256658"</f>
        <v>00256658</v>
      </c>
    </row>
    <row r="239" spans="1:2" x14ac:dyDescent="0.25">
      <c r="A239" s="3">
        <v>234</v>
      </c>
      <c r="B239" s="4" t="str">
        <f>"00269086"</f>
        <v>00269086</v>
      </c>
    </row>
    <row r="240" spans="1:2" x14ac:dyDescent="0.25">
      <c r="A240" s="3">
        <v>235</v>
      </c>
      <c r="B240" s="4" t="str">
        <f>"00270480"</f>
        <v>00270480</v>
      </c>
    </row>
    <row r="241" spans="1:2" x14ac:dyDescent="0.25">
      <c r="A241" s="3">
        <v>236</v>
      </c>
      <c r="B241" s="4" t="str">
        <f>"00278683"</f>
        <v>00278683</v>
      </c>
    </row>
    <row r="242" spans="1:2" x14ac:dyDescent="0.25">
      <c r="A242" s="3">
        <v>237</v>
      </c>
      <c r="B242" s="4" t="str">
        <f>"00282278"</f>
        <v>00282278</v>
      </c>
    </row>
    <row r="243" spans="1:2" x14ac:dyDescent="0.25">
      <c r="A243" s="3">
        <v>238</v>
      </c>
      <c r="B243" s="4" t="str">
        <f>"00286776"</f>
        <v>00286776</v>
      </c>
    </row>
    <row r="244" spans="1:2" x14ac:dyDescent="0.25">
      <c r="A244" s="3">
        <v>239</v>
      </c>
      <c r="B244" s="4" t="str">
        <f>"00289511"</f>
        <v>00289511</v>
      </c>
    </row>
    <row r="245" spans="1:2" x14ac:dyDescent="0.25">
      <c r="A245" s="3">
        <v>240</v>
      </c>
      <c r="B245" s="4" t="str">
        <f>"00293475"</f>
        <v>00293475</v>
      </c>
    </row>
    <row r="246" spans="1:2" x14ac:dyDescent="0.25">
      <c r="A246" s="3">
        <v>241</v>
      </c>
      <c r="B246" s="4" t="str">
        <f>"00294485"</f>
        <v>00294485</v>
      </c>
    </row>
    <row r="247" spans="1:2" x14ac:dyDescent="0.25">
      <c r="A247" s="3">
        <v>242</v>
      </c>
      <c r="B247" s="4" t="str">
        <f>"00294498"</f>
        <v>00294498</v>
      </c>
    </row>
    <row r="248" spans="1:2" x14ac:dyDescent="0.25">
      <c r="A248" s="3">
        <v>243</v>
      </c>
      <c r="B248" s="4" t="str">
        <f>"00295194"</f>
        <v>00295194</v>
      </c>
    </row>
    <row r="249" spans="1:2" x14ac:dyDescent="0.25">
      <c r="A249" s="3">
        <v>244</v>
      </c>
      <c r="B249" s="4" t="str">
        <f>"00296296"</f>
        <v>00296296</v>
      </c>
    </row>
    <row r="250" spans="1:2" x14ac:dyDescent="0.25">
      <c r="A250" s="3">
        <v>245</v>
      </c>
      <c r="B250" s="4" t="str">
        <f>"00297448"</f>
        <v>00297448</v>
      </c>
    </row>
    <row r="251" spans="1:2" x14ac:dyDescent="0.25">
      <c r="A251" s="3">
        <v>246</v>
      </c>
      <c r="B251" s="4" t="str">
        <f>"00297788"</f>
        <v>00297788</v>
      </c>
    </row>
    <row r="252" spans="1:2" x14ac:dyDescent="0.25">
      <c r="A252" s="3">
        <v>247</v>
      </c>
      <c r="B252" s="4" t="str">
        <f>"00298160"</f>
        <v>00298160</v>
      </c>
    </row>
    <row r="253" spans="1:2" x14ac:dyDescent="0.25">
      <c r="A253" s="3">
        <v>248</v>
      </c>
      <c r="B253" s="4" t="str">
        <f>"00298244"</f>
        <v>00298244</v>
      </c>
    </row>
    <row r="254" spans="1:2" x14ac:dyDescent="0.25">
      <c r="A254" s="3">
        <v>249</v>
      </c>
      <c r="B254" s="4" t="str">
        <f>"00308976"</f>
        <v>00308976</v>
      </c>
    </row>
    <row r="255" spans="1:2" x14ac:dyDescent="0.25">
      <c r="A255" s="3">
        <v>250</v>
      </c>
      <c r="B255" s="4" t="str">
        <f>"00310648"</f>
        <v>00310648</v>
      </c>
    </row>
    <row r="256" spans="1:2" x14ac:dyDescent="0.25">
      <c r="A256" s="3">
        <v>251</v>
      </c>
      <c r="B256" s="4" t="str">
        <f>"00310697"</f>
        <v>00310697</v>
      </c>
    </row>
    <row r="257" spans="1:2" x14ac:dyDescent="0.25">
      <c r="A257" s="3">
        <v>252</v>
      </c>
      <c r="B257" s="4" t="str">
        <f>"00318148"</f>
        <v>00318148</v>
      </c>
    </row>
    <row r="258" spans="1:2" x14ac:dyDescent="0.25">
      <c r="A258" s="3">
        <v>253</v>
      </c>
      <c r="B258" s="4" t="str">
        <f>"00319417"</f>
        <v>00319417</v>
      </c>
    </row>
    <row r="259" spans="1:2" x14ac:dyDescent="0.25">
      <c r="A259" s="3">
        <v>254</v>
      </c>
      <c r="B259" s="4" t="str">
        <f>"00321530"</f>
        <v>00321530</v>
      </c>
    </row>
    <row r="260" spans="1:2" x14ac:dyDescent="0.25">
      <c r="A260" s="3">
        <v>255</v>
      </c>
      <c r="B260" s="4" t="str">
        <f>"00323851"</f>
        <v>00323851</v>
      </c>
    </row>
    <row r="261" spans="1:2" x14ac:dyDescent="0.25">
      <c r="A261" s="3">
        <v>256</v>
      </c>
      <c r="B261" s="4" t="str">
        <f>"00324122"</f>
        <v>00324122</v>
      </c>
    </row>
    <row r="262" spans="1:2" x14ac:dyDescent="0.25">
      <c r="A262" s="3">
        <v>257</v>
      </c>
      <c r="B262" s="4" t="str">
        <f>"00325389"</f>
        <v>00325389</v>
      </c>
    </row>
    <row r="263" spans="1:2" x14ac:dyDescent="0.25">
      <c r="A263" s="3">
        <v>258</v>
      </c>
      <c r="B263" s="4" t="str">
        <f>"00326949"</f>
        <v>00326949</v>
      </c>
    </row>
    <row r="264" spans="1:2" x14ac:dyDescent="0.25">
      <c r="A264" s="3">
        <v>259</v>
      </c>
      <c r="B264" s="4" t="str">
        <f>"00327604"</f>
        <v>00327604</v>
      </c>
    </row>
    <row r="265" spans="1:2" x14ac:dyDescent="0.25">
      <c r="A265" s="3">
        <v>260</v>
      </c>
      <c r="B265" s="4" t="str">
        <f>"00338112"</f>
        <v>00338112</v>
      </c>
    </row>
    <row r="266" spans="1:2" x14ac:dyDescent="0.25">
      <c r="A266" s="3">
        <v>261</v>
      </c>
      <c r="B266" s="4" t="str">
        <f>"00340191"</f>
        <v>00340191</v>
      </c>
    </row>
    <row r="267" spans="1:2" x14ac:dyDescent="0.25">
      <c r="A267" s="3">
        <v>262</v>
      </c>
      <c r="B267" s="4" t="str">
        <f>"00343602"</f>
        <v>00343602</v>
      </c>
    </row>
    <row r="268" spans="1:2" x14ac:dyDescent="0.25">
      <c r="A268" s="3">
        <v>263</v>
      </c>
      <c r="B268" s="4" t="str">
        <f>"00345018"</f>
        <v>00345018</v>
      </c>
    </row>
    <row r="269" spans="1:2" x14ac:dyDescent="0.25">
      <c r="A269" s="3">
        <v>264</v>
      </c>
      <c r="B269" s="4" t="str">
        <f>"00352839"</f>
        <v>00352839</v>
      </c>
    </row>
    <row r="270" spans="1:2" x14ac:dyDescent="0.25">
      <c r="A270" s="3">
        <v>265</v>
      </c>
      <c r="B270" s="4" t="str">
        <f>"00358445"</f>
        <v>00358445</v>
      </c>
    </row>
    <row r="271" spans="1:2" x14ac:dyDescent="0.25">
      <c r="A271" s="3">
        <v>266</v>
      </c>
      <c r="B271" s="4" t="str">
        <f>"00358830"</f>
        <v>00358830</v>
      </c>
    </row>
    <row r="272" spans="1:2" x14ac:dyDescent="0.25">
      <c r="A272" s="3">
        <v>267</v>
      </c>
      <c r="B272" s="4" t="str">
        <f>"00361693"</f>
        <v>00361693</v>
      </c>
    </row>
    <row r="273" spans="1:2" x14ac:dyDescent="0.25">
      <c r="A273" s="3">
        <v>268</v>
      </c>
      <c r="B273" s="4" t="str">
        <f>"00363378"</f>
        <v>00363378</v>
      </c>
    </row>
    <row r="274" spans="1:2" x14ac:dyDescent="0.25">
      <c r="A274" s="3">
        <v>269</v>
      </c>
      <c r="B274" s="4" t="str">
        <f>"00369404"</f>
        <v>00369404</v>
      </c>
    </row>
    <row r="275" spans="1:2" x14ac:dyDescent="0.25">
      <c r="A275" s="3">
        <v>270</v>
      </c>
      <c r="B275" s="4" t="str">
        <f>"00425477"</f>
        <v>00425477</v>
      </c>
    </row>
    <row r="276" spans="1:2" x14ac:dyDescent="0.25">
      <c r="A276" s="3">
        <v>271</v>
      </c>
      <c r="B276" s="4" t="str">
        <f>"00425693"</f>
        <v>00425693</v>
      </c>
    </row>
    <row r="277" spans="1:2" x14ac:dyDescent="0.25">
      <c r="A277" s="3">
        <v>272</v>
      </c>
      <c r="B277" s="4" t="str">
        <f>"00431172"</f>
        <v>00431172</v>
      </c>
    </row>
    <row r="278" spans="1:2" x14ac:dyDescent="0.25">
      <c r="A278" s="3">
        <v>273</v>
      </c>
      <c r="B278" s="4" t="str">
        <f>"00431623"</f>
        <v>00431623</v>
      </c>
    </row>
    <row r="279" spans="1:2" x14ac:dyDescent="0.25">
      <c r="A279" s="3">
        <v>274</v>
      </c>
      <c r="B279" s="4" t="str">
        <f>"00435061"</f>
        <v>00435061</v>
      </c>
    </row>
    <row r="280" spans="1:2" x14ac:dyDescent="0.25">
      <c r="A280" s="3">
        <v>275</v>
      </c>
      <c r="B280" s="4" t="str">
        <f>"00435531"</f>
        <v>00435531</v>
      </c>
    </row>
    <row r="281" spans="1:2" x14ac:dyDescent="0.25">
      <c r="A281" s="3">
        <v>276</v>
      </c>
      <c r="B281" s="4" t="str">
        <f>"00445607"</f>
        <v>00445607</v>
      </c>
    </row>
    <row r="282" spans="1:2" x14ac:dyDescent="0.25">
      <c r="A282" s="3">
        <v>277</v>
      </c>
      <c r="B282" s="4" t="str">
        <f>"00451251"</f>
        <v>00451251</v>
      </c>
    </row>
    <row r="283" spans="1:2" x14ac:dyDescent="0.25">
      <c r="A283" s="3">
        <v>278</v>
      </c>
      <c r="B283" s="4" t="str">
        <f>"00451754"</f>
        <v>00451754</v>
      </c>
    </row>
    <row r="284" spans="1:2" x14ac:dyDescent="0.25">
      <c r="A284" s="3">
        <v>279</v>
      </c>
      <c r="B284" s="4" t="str">
        <f>"00452241"</f>
        <v>00452241</v>
      </c>
    </row>
    <row r="285" spans="1:2" x14ac:dyDescent="0.25">
      <c r="A285" s="3">
        <v>280</v>
      </c>
      <c r="B285" s="4" t="str">
        <f>"00453188"</f>
        <v>00453188</v>
      </c>
    </row>
    <row r="286" spans="1:2" x14ac:dyDescent="0.25">
      <c r="A286" s="3">
        <v>281</v>
      </c>
      <c r="B286" s="4" t="str">
        <f>"00453418"</f>
        <v>00453418</v>
      </c>
    </row>
    <row r="287" spans="1:2" x14ac:dyDescent="0.25">
      <c r="A287" s="3">
        <v>282</v>
      </c>
      <c r="B287" s="4" t="str">
        <f>"00454563"</f>
        <v>00454563</v>
      </c>
    </row>
    <row r="288" spans="1:2" x14ac:dyDescent="0.25">
      <c r="A288" s="3">
        <v>283</v>
      </c>
      <c r="B288" s="4" t="str">
        <f>"00457120"</f>
        <v>00457120</v>
      </c>
    </row>
    <row r="289" spans="1:2" x14ac:dyDescent="0.25">
      <c r="A289" s="3">
        <v>284</v>
      </c>
      <c r="B289" s="4" t="str">
        <f>"00460091"</f>
        <v>00460091</v>
      </c>
    </row>
    <row r="290" spans="1:2" x14ac:dyDescent="0.25">
      <c r="A290" s="3">
        <v>285</v>
      </c>
      <c r="B290" s="4" t="str">
        <f>"00463894"</f>
        <v>00463894</v>
      </c>
    </row>
    <row r="291" spans="1:2" x14ac:dyDescent="0.25">
      <c r="A291" s="3">
        <v>286</v>
      </c>
      <c r="B291" s="4" t="str">
        <f>"00464816"</f>
        <v>00464816</v>
      </c>
    </row>
    <row r="292" spans="1:2" x14ac:dyDescent="0.25">
      <c r="A292" s="3">
        <v>287</v>
      </c>
      <c r="B292" s="4" t="str">
        <f>"00465207"</f>
        <v>00465207</v>
      </c>
    </row>
    <row r="293" spans="1:2" x14ac:dyDescent="0.25">
      <c r="A293" s="3">
        <v>288</v>
      </c>
      <c r="B293" s="4" t="str">
        <f>"00465805"</f>
        <v>00465805</v>
      </c>
    </row>
    <row r="294" spans="1:2" x14ac:dyDescent="0.25">
      <c r="A294" s="3">
        <v>289</v>
      </c>
      <c r="B294" s="4" t="str">
        <f>"00466483"</f>
        <v>00466483</v>
      </c>
    </row>
    <row r="295" spans="1:2" x14ac:dyDescent="0.25">
      <c r="A295" s="3">
        <v>290</v>
      </c>
      <c r="B295" s="4" t="str">
        <f>"00467605"</f>
        <v>00467605</v>
      </c>
    </row>
    <row r="296" spans="1:2" x14ac:dyDescent="0.25">
      <c r="A296" s="3">
        <v>291</v>
      </c>
      <c r="B296" s="4" t="str">
        <f>"00468724"</f>
        <v>00468724</v>
      </c>
    </row>
    <row r="297" spans="1:2" x14ac:dyDescent="0.25">
      <c r="A297" s="3">
        <v>292</v>
      </c>
      <c r="B297" s="4" t="str">
        <f>"00469567"</f>
        <v>00469567</v>
      </c>
    </row>
    <row r="298" spans="1:2" x14ac:dyDescent="0.25">
      <c r="A298" s="3">
        <v>293</v>
      </c>
      <c r="B298" s="4" t="str">
        <f>"00472143"</f>
        <v>00472143</v>
      </c>
    </row>
    <row r="299" spans="1:2" x14ac:dyDescent="0.25">
      <c r="A299" s="3">
        <v>294</v>
      </c>
      <c r="B299" s="4" t="str">
        <f>"00473260"</f>
        <v>00473260</v>
      </c>
    </row>
    <row r="300" spans="1:2" x14ac:dyDescent="0.25">
      <c r="A300" s="3">
        <v>295</v>
      </c>
      <c r="B300" s="4" t="str">
        <f>"00473508"</f>
        <v>00473508</v>
      </c>
    </row>
    <row r="301" spans="1:2" x14ac:dyDescent="0.25">
      <c r="A301" s="3">
        <v>296</v>
      </c>
      <c r="B301" s="4" t="str">
        <f>"00476412"</f>
        <v>00476412</v>
      </c>
    </row>
    <row r="302" spans="1:2" x14ac:dyDescent="0.25">
      <c r="A302" s="3">
        <v>297</v>
      </c>
      <c r="B302" s="4" t="str">
        <f>"00479688"</f>
        <v>00479688</v>
      </c>
    </row>
    <row r="303" spans="1:2" x14ac:dyDescent="0.25">
      <c r="A303" s="3">
        <v>298</v>
      </c>
      <c r="B303" s="4" t="str">
        <f>"00479813"</f>
        <v>00479813</v>
      </c>
    </row>
    <row r="304" spans="1:2" x14ac:dyDescent="0.25">
      <c r="A304" s="3">
        <v>299</v>
      </c>
      <c r="B304" s="4" t="str">
        <f>"00486779"</f>
        <v>00486779</v>
      </c>
    </row>
    <row r="305" spans="1:2" x14ac:dyDescent="0.25">
      <c r="A305" s="3">
        <v>300</v>
      </c>
      <c r="B305" s="4" t="str">
        <f>"00487720"</f>
        <v>00487720</v>
      </c>
    </row>
    <row r="306" spans="1:2" x14ac:dyDescent="0.25">
      <c r="A306" s="3">
        <v>301</v>
      </c>
      <c r="B306" s="4" t="str">
        <f>"00491909"</f>
        <v>00491909</v>
      </c>
    </row>
    <row r="307" spans="1:2" x14ac:dyDescent="0.25">
      <c r="A307" s="3">
        <v>302</v>
      </c>
      <c r="B307" s="4" t="str">
        <f>"00492320"</f>
        <v>00492320</v>
      </c>
    </row>
    <row r="308" spans="1:2" x14ac:dyDescent="0.25">
      <c r="A308" s="3">
        <v>303</v>
      </c>
      <c r="B308" s="4" t="str">
        <f>"00493775"</f>
        <v>00493775</v>
      </c>
    </row>
    <row r="309" spans="1:2" x14ac:dyDescent="0.25">
      <c r="A309" s="3">
        <v>304</v>
      </c>
      <c r="B309" s="4" t="str">
        <f>"00493829"</f>
        <v>00493829</v>
      </c>
    </row>
    <row r="310" spans="1:2" x14ac:dyDescent="0.25">
      <c r="A310" s="3">
        <v>305</v>
      </c>
      <c r="B310" s="4" t="str">
        <f>"00494242"</f>
        <v>00494242</v>
      </c>
    </row>
    <row r="311" spans="1:2" x14ac:dyDescent="0.25">
      <c r="A311" s="3">
        <v>306</v>
      </c>
      <c r="B311" s="4" t="str">
        <f>"00494522"</f>
        <v>00494522</v>
      </c>
    </row>
    <row r="312" spans="1:2" x14ac:dyDescent="0.25">
      <c r="A312" s="3">
        <v>307</v>
      </c>
      <c r="B312" s="4" t="str">
        <f>"00494700"</f>
        <v>00494700</v>
      </c>
    </row>
    <row r="313" spans="1:2" x14ac:dyDescent="0.25">
      <c r="A313" s="3">
        <v>308</v>
      </c>
      <c r="B313" s="4" t="str">
        <f>"00495588"</f>
        <v>00495588</v>
      </c>
    </row>
    <row r="314" spans="1:2" x14ac:dyDescent="0.25">
      <c r="A314" s="3">
        <v>309</v>
      </c>
      <c r="B314" s="4" t="str">
        <f>"00502765"</f>
        <v>00502765</v>
      </c>
    </row>
    <row r="315" spans="1:2" x14ac:dyDescent="0.25">
      <c r="A315" s="3">
        <v>310</v>
      </c>
      <c r="B315" s="4" t="str">
        <f>"00510853"</f>
        <v>00510853</v>
      </c>
    </row>
    <row r="316" spans="1:2" x14ac:dyDescent="0.25">
      <c r="A316" s="3">
        <v>311</v>
      </c>
      <c r="B316" s="4" t="str">
        <f>"00515582"</f>
        <v>00515582</v>
      </c>
    </row>
    <row r="317" spans="1:2" x14ac:dyDescent="0.25">
      <c r="A317" s="3">
        <v>312</v>
      </c>
      <c r="B317" s="4" t="str">
        <f>"00515949"</f>
        <v>00515949</v>
      </c>
    </row>
    <row r="318" spans="1:2" x14ac:dyDescent="0.25">
      <c r="A318" s="3">
        <v>313</v>
      </c>
      <c r="B318" s="4" t="str">
        <f>"00517057"</f>
        <v>00517057</v>
      </c>
    </row>
    <row r="319" spans="1:2" x14ac:dyDescent="0.25">
      <c r="A319" s="3">
        <v>314</v>
      </c>
      <c r="B319" s="4" t="str">
        <f>"00523296"</f>
        <v>00523296</v>
      </c>
    </row>
    <row r="320" spans="1:2" x14ac:dyDescent="0.25">
      <c r="A320" s="3">
        <v>315</v>
      </c>
      <c r="B320" s="4" t="str">
        <f>"00527054"</f>
        <v>00527054</v>
      </c>
    </row>
    <row r="321" spans="1:2" x14ac:dyDescent="0.25">
      <c r="A321" s="3">
        <v>316</v>
      </c>
      <c r="B321" s="4" t="str">
        <f>"00539214"</f>
        <v>00539214</v>
      </c>
    </row>
    <row r="322" spans="1:2" x14ac:dyDescent="0.25">
      <c r="A322" s="3">
        <v>317</v>
      </c>
      <c r="B322" s="4" t="str">
        <f>"00540324"</f>
        <v>00540324</v>
      </c>
    </row>
    <row r="323" spans="1:2" x14ac:dyDescent="0.25">
      <c r="A323" s="3">
        <v>318</v>
      </c>
      <c r="B323" s="4" t="str">
        <f>"00542154"</f>
        <v>00542154</v>
      </c>
    </row>
    <row r="324" spans="1:2" x14ac:dyDescent="0.25">
      <c r="A324" s="3">
        <v>319</v>
      </c>
      <c r="B324" s="4" t="str">
        <f>"00544514"</f>
        <v>00544514</v>
      </c>
    </row>
    <row r="325" spans="1:2" x14ac:dyDescent="0.25">
      <c r="A325" s="3">
        <v>320</v>
      </c>
      <c r="B325" s="4" t="str">
        <f>"00544693"</f>
        <v>00544693</v>
      </c>
    </row>
    <row r="326" spans="1:2" x14ac:dyDescent="0.25">
      <c r="A326" s="3">
        <v>321</v>
      </c>
      <c r="B326" s="4" t="str">
        <f>"00546136"</f>
        <v>00546136</v>
      </c>
    </row>
    <row r="327" spans="1:2" x14ac:dyDescent="0.25">
      <c r="A327" s="3">
        <v>322</v>
      </c>
      <c r="B327" s="4" t="str">
        <f>"00547794"</f>
        <v>00547794</v>
      </c>
    </row>
    <row r="328" spans="1:2" x14ac:dyDescent="0.25">
      <c r="A328" s="3">
        <v>323</v>
      </c>
      <c r="B328" s="4" t="str">
        <f>"00547974"</f>
        <v>00547974</v>
      </c>
    </row>
    <row r="329" spans="1:2" x14ac:dyDescent="0.25">
      <c r="A329" s="3">
        <v>324</v>
      </c>
      <c r="B329" s="4" t="str">
        <f>"00548611"</f>
        <v>00548611</v>
      </c>
    </row>
    <row r="330" spans="1:2" x14ac:dyDescent="0.25">
      <c r="A330" s="3">
        <v>325</v>
      </c>
      <c r="B330" s="4" t="str">
        <f>"00548617"</f>
        <v>00548617</v>
      </c>
    </row>
    <row r="331" spans="1:2" x14ac:dyDescent="0.25">
      <c r="A331" s="3">
        <v>326</v>
      </c>
      <c r="B331" s="4" t="str">
        <f>"00549036"</f>
        <v>00549036</v>
      </c>
    </row>
    <row r="332" spans="1:2" x14ac:dyDescent="0.25">
      <c r="A332" s="3">
        <v>327</v>
      </c>
      <c r="B332" s="4" t="str">
        <f>"00549570"</f>
        <v>00549570</v>
      </c>
    </row>
    <row r="333" spans="1:2" x14ac:dyDescent="0.25">
      <c r="A333" s="3">
        <v>328</v>
      </c>
      <c r="B333" s="4" t="str">
        <f>"00552205"</f>
        <v>00552205</v>
      </c>
    </row>
    <row r="334" spans="1:2" x14ac:dyDescent="0.25">
      <c r="A334" s="3">
        <v>329</v>
      </c>
      <c r="B334" s="4" t="str">
        <f>"00553101"</f>
        <v>00553101</v>
      </c>
    </row>
    <row r="335" spans="1:2" x14ac:dyDescent="0.25">
      <c r="A335" s="3">
        <v>330</v>
      </c>
      <c r="B335" s="4" t="str">
        <f>"00554532"</f>
        <v>00554532</v>
      </c>
    </row>
    <row r="336" spans="1:2" x14ac:dyDescent="0.25">
      <c r="A336" s="3">
        <v>331</v>
      </c>
      <c r="B336" s="4" t="str">
        <f>"00554595"</f>
        <v>00554595</v>
      </c>
    </row>
    <row r="337" spans="1:2" x14ac:dyDescent="0.25">
      <c r="A337" s="3">
        <v>332</v>
      </c>
      <c r="B337" s="4" t="str">
        <f>"00554689"</f>
        <v>00554689</v>
      </c>
    </row>
    <row r="338" spans="1:2" x14ac:dyDescent="0.25">
      <c r="A338" s="3">
        <v>333</v>
      </c>
      <c r="B338" s="4" t="str">
        <f>"00557506"</f>
        <v>00557506</v>
      </c>
    </row>
    <row r="339" spans="1:2" x14ac:dyDescent="0.25">
      <c r="A339" s="3">
        <v>334</v>
      </c>
      <c r="B339" s="4" t="str">
        <f>"00558428"</f>
        <v>00558428</v>
      </c>
    </row>
    <row r="340" spans="1:2" x14ac:dyDescent="0.25">
      <c r="A340" s="3">
        <v>335</v>
      </c>
      <c r="B340" s="4" t="str">
        <f>"00563967"</f>
        <v>00563967</v>
      </c>
    </row>
    <row r="341" spans="1:2" x14ac:dyDescent="0.25">
      <c r="A341" s="3">
        <v>336</v>
      </c>
      <c r="B341" s="4" t="str">
        <f>"00565445"</f>
        <v>00565445</v>
      </c>
    </row>
    <row r="342" spans="1:2" x14ac:dyDescent="0.25">
      <c r="A342" s="3">
        <v>337</v>
      </c>
      <c r="B342" s="4" t="str">
        <f>"00574782"</f>
        <v>00574782</v>
      </c>
    </row>
    <row r="343" spans="1:2" x14ac:dyDescent="0.25">
      <c r="A343" s="3">
        <v>338</v>
      </c>
      <c r="B343" s="4" t="str">
        <f>"00576485"</f>
        <v>00576485</v>
      </c>
    </row>
    <row r="344" spans="1:2" x14ac:dyDescent="0.25">
      <c r="A344" s="3">
        <v>339</v>
      </c>
      <c r="B344" s="4" t="str">
        <f>"00597920"</f>
        <v>00597920</v>
      </c>
    </row>
    <row r="345" spans="1:2" x14ac:dyDescent="0.25">
      <c r="A345" s="3">
        <v>340</v>
      </c>
      <c r="B345" s="4" t="str">
        <f>"00599684"</f>
        <v>00599684</v>
      </c>
    </row>
    <row r="346" spans="1:2" x14ac:dyDescent="0.25">
      <c r="A346" s="3">
        <v>341</v>
      </c>
      <c r="B346" s="4" t="str">
        <f>"00603947"</f>
        <v>00603947</v>
      </c>
    </row>
    <row r="347" spans="1:2" x14ac:dyDescent="0.25">
      <c r="A347" s="3">
        <v>342</v>
      </c>
      <c r="B347" s="4" t="str">
        <f>"00605867"</f>
        <v>00605867</v>
      </c>
    </row>
    <row r="348" spans="1:2" x14ac:dyDescent="0.25">
      <c r="A348" s="3">
        <v>343</v>
      </c>
      <c r="B348" s="4" t="str">
        <f>"00606071"</f>
        <v>00606071</v>
      </c>
    </row>
    <row r="349" spans="1:2" x14ac:dyDescent="0.25">
      <c r="A349" s="3">
        <v>344</v>
      </c>
      <c r="B349" s="4" t="str">
        <f>"00607819"</f>
        <v>00607819</v>
      </c>
    </row>
    <row r="350" spans="1:2" x14ac:dyDescent="0.25">
      <c r="A350" s="3">
        <v>345</v>
      </c>
      <c r="B350" s="4" t="str">
        <f>"00608652"</f>
        <v>00608652</v>
      </c>
    </row>
    <row r="351" spans="1:2" x14ac:dyDescent="0.25">
      <c r="A351" s="3">
        <v>346</v>
      </c>
      <c r="B351" s="4" t="str">
        <f>"00609369"</f>
        <v>00609369</v>
      </c>
    </row>
    <row r="352" spans="1:2" x14ac:dyDescent="0.25">
      <c r="A352" s="3">
        <v>347</v>
      </c>
      <c r="B352" s="4" t="str">
        <f>"00609405"</f>
        <v>00609405</v>
      </c>
    </row>
    <row r="353" spans="1:2" x14ac:dyDescent="0.25">
      <c r="A353" s="3">
        <v>348</v>
      </c>
      <c r="B353" s="4" t="str">
        <f>"00611406"</f>
        <v>00611406</v>
      </c>
    </row>
    <row r="354" spans="1:2" x14ac:dyDescent="0.25">
      <c r="A354" s="3">
        <v>349</v>
      </c>
      <c r="B354" s="4" t="str">
        <f>"00613161"</f>
        <v>00613161</v>
      </c>
    </row>
    <row r="355" spans="1:2" x14ac:dyDescent="0.25">
      <c r="A355" s="3">
        <v>350</v>
      </c>
      <c r="B355" s="4" t="str">
        <f>"00618621"</f>
        <v>00618621</v>
      </c>
    </row>
    <row r="356" spans="1:2" x14ac:dyDescent="0.25">
      <c r="A356" s="3">
        <v>351</v>
      </c>
      <c r="B356" s="4" t="str">
        <f>"00618698"</f>
        <v>00618698</v>
      </c>
    </row>
    <row r="357" spans="1:2" x14ac:dyDescent="0.25">
      <c r="A357" s="3">
        <v>352</v>
      </c>
      <c r="B357" s="4" t="str">
        <f>"00619600"</f>
        <v>00619600</v>
      </c>
    </row>
    <row r="358" spans="1:2" x14ac:dyDescent="0.25">
      <c r="A358" s="3">
        <v>353</v>
      </c>
      <c r="B358" s="4" t="str">
        <f>"00622594"</f>
        <v>00622594</v>
      </c>
    </row>
    <row r="359" spans="1:2" x14ac:dyDescent="0.25">
      <c r="A359" s="3">
        <v>354</v>
      </c>
      <c r="B359" s="4" t="str">
        <f>"00627522"</f>
        <v>00627522</v>
      </c>
    </row>
    <row r="360" spans="1:2" x14ac:dyDescent="0.25">
      <c r="A360" s="3">
        <v>355</v>
      </c>
      <c r="B360" s="4" t="str">
        <f>"00631306"</f>
        <v>00631306</v>
      </c>
    </row>
    <row r="361" spans="1:2" x14ac:dyDescent="0.25">
      <c r="A361" s="3">
        <v>356</v>
      </c>
      <c r="B361" s="4" t="str">
        <f>"00632842"</f>
        <v>00632842</v>
      </c>
    </row>
    <row r="362" spans="1:2" x14ac:dyDescent="0.25">
      <c r="A362" s="3">
        <v>357</v>
      </c>
      <c r="B362" s="4" t="str">
        <f>"00635483"</f>
        <v>00635483</v>
      </c>
    </row>
    <row r="363" spans="1:2" x14ac:dyDescent="0.25">
      <c r="A363" s="3">
        <v>358</v>
      </c>
      <c r="B363" s="4" t="str">
        <f>"00638768"</f>
        <v>00638768</v>
      </c>
    </row>
    <row r="364" spans="1:2" x14ac:dyDescent="0.25">
      <c r="A364" s="3">
        <v>359</v>
      </c>
      <c r="B364" s="4" t="str">
        <f>"00641812"</f>
        <v>00641812</v>
      </c>
    </row>
    <row r="365" spans="1:2" x14ac:dyDescent="0.25">
      <c r="A365" s="3">
        <v>360</v>
      </c>
      <c r="B365" s="4" t="str">
        <f>"00642066"</f>
        <v>00642066</v>
      </c>
    </row>
    <row r="366" spans="1:2" x14ac:dyDescent="0.25">
      <c r="A366" s="3">
        <v>361</v>
      </c>
      <c r="B366" s="4" t="str">
        <f>"00644386"</f>
        <v>00644386</v>
      </c>
    </row>
    <row r="367" spans="1:2" x14ac:dyDescent="0.25">
      <c r="A367" s="3">
        <v>362</v>
      </c>
      <c r="B367" s="4" t="str">
        <f>"00644600"</f>
        <v>00644600</v>
      </c>
    </row>
    <row r="368" spans="1:2" x14ac:dyDescent="0.25">
      <c r="A368" s="3">
        <v>363</v>
      </c>
      <c r="B368" s="4" t="str">
        <f>"00645808"</f>
        <v>00645808</v>
      </c>
    </row>
    <row r="369" spans="1:2" x14ac:dyDescent="0.25">
      <c r="A369" s="3">
        <v>364</v>
      </c>
      <c r="B369" s="4" t="str">
        <f>"00646221"</f>
        <v>00646221</v>
      </c>
    </row>
    <row r="370" spans="1:2" x14ac:dyDescent="0.25">
      <c r="A370" s="3">
        <v>365</v>
      </c>
      <c r="B370" s="4" t="str">
        <f>"00647963"</f>
        <v>00647963</v>
      </c>
    </row>
    <row r="371" spans="1:2" x14ac:dyDescent="0.25">
      <c r="A371" s="3">
        <v>366</v>
      </c>
      <c r="B371" s="4" t="str">
        <f>"00649393"</f>
        <v>00649393</v>
      </c>
    </row>
    <row r="372" spans="1:2" x14ac:dyDescent="0.25">
      <c r="A372" s="3">
        <v>367</v>
      </c>
      <c r="B372" s="4" t="str">
        <f>"00656577"</f>
        <v>00656577</v>
      </c>
    </row>
    <row r="373" spans="1:2" x14ac:dyDescent="0.25">
      <c r="A373" s="3">
        <v>368</v>
      </c>
      <c r="B373" s="4" t="str">
        <f>"00657224"</f>
        <v>00657224</v>
      </c>
    </row>
    <row r="374" spans="1:2" x14ac:dyDescent="0.25">
      <c r="A374" s="3">
        <v>369</v>
      </c>
      <c r="B374" s="4" t="str">
        <f>"00661955"</f>
        <v>00661955</v>
      </c>
    </row>
    <row r="375" spans="1:2" x14ac:dyDescent="0.25">
      <c r="A375" s="3">
        <v>370</v>
      </c>
      <c r="B375" s="4" t="str">
        <f>"00664405"</f>
        <v>00664405</v>
      </c>
    </row>
    <row r="376" spans="1:2" x14ac:dyDescent="0.25">
      <c r="A376" s="3">
        <v>371</v>
      </c>
      <c r="B376" s="4" t="str">
        <f>"00666634"</f>
        <v>00666634</v>
      </c>
    </row>
    <row r="377" spans="1:2" x14ac:dyDescent="0.25">
      <c r="A377" s="3">
        <v>372</v>
      </c>
      <c r="B377" s="4" t="str">
        <f>"00668025"</f>
        <v>00668025</v>
      </c>
    </row>
    <row r="378" spans="1:2" x14ac:dyDescent="0.25">
      <c r="A378" s="3">
        <v>373</v>
      </c>
      <c r="B378" s="4" t="str">
        <f>"00668925"</f>
        <v>00668925</v>
      </c>
    </row>
    <row r="379" spans="1:2" x14ac:dyDescent="0.25">
      <c r="A379" s="3">
        <v>374</v>
      </c>
      <c r="B379" s="4" t="str">
        <f>"00671426"</f>
        <v>00671426</v>
      </c>
    </row>
    <row r="380" spans="1:2" x14ac:dyDescent="0.25">
      <c r="A380" s="3">
        <v>375</v>
      </c>
      <c r="B380" s="4" t="str">
        <f>"00678112"</f>
        <v>00678112</v>
      </c>
    </row>
    <row r="381" spans="1:2" x14ac:dyDescent="0.25">
      <c r="A381" s="3">
        <v>376</v>
      </c>
      <c r="B381" s="4" t="str">
        <f>"00678527"</f>
        <v>00678527</v>
      </c>
    </row>
    <row r="382" spans="1:2" x14ac:dyDescent="0.25">
      <c r="A382" s="3">
        <v>377</v>
      </c>
      <c r="B382" s="4" t="str">
        <f>"00678528"</f>
        <v>00678528</v>
      </c>
    </row>
    <row r="383" spans="1:2" x14ac:dyDescent="0.25">
      <c r="A383" s="3">
        <v>378</v>
      </c>
      <c r="B383" s="4" t="str">
        <f>"00679465"</f>
        <v>00679465</v>
      </c>
    </row>
    <row r="384" spans="1:2" x14ac:dyDescent="0.25">
      <c r="A384" s="3">
        <v>379</v>
      </c>
      <c r="B384" s="4" t="str">
        <f>"00681573"</f>
        <v>00681573</v>
      </c>
    </row>
    <row r="385" spans="1:2" x14ac:dyDescent="0.25">
      <c r="A385" s="3">
        <v>380</v>
      </c>
      <c r="B385" s="4" t="str">
        <f>"00683722"</f>
        <v>00683722</v>
      </c>
    </row>
    <row r="386" spans="1:2" x14ac:dyDescent="0.25">
      <c r="A386" s="3">
        <v>381</v>
      </c>
      <c r="B386" s="4" t="str">
        <f>"00684020"</f>
        <v>00684020</v>
      </c>
    </row>
    <row r="387" spans="1:2" x14ac:dyDescent="0.25">
      <c r="A387" s="3">
        <v>382</v>
      </c>
      <c r="B387" s="4" t="str">
        <f>"00686559"</f>
        <v>00686559</v>
      </c>
    </row>
    <row r="388" spans="1:2" x14ac:dyDescent="0.25">
      <c r="A388" s="3">
        <v>383</v>
      </c>
      <c r="B388" s="4" t="str">
        <f>"00692033"</f>
        <v>00692033</v>
      </c>
    </row>
    <row r="389" spans="1:2" x14ac:dyDescent="0.25">
      <c r="A389" s="3">
        <v>384</v>
      </c>
      <c r="B389" s="4" t="str">
        <f>"00701585"</f>
        <v>00701585</v>
      </c>
    </row>
    <row r="390" spans="1:2" x14ac:dyDescent="0.25">
      <c r="A390" s="3">
        <v>385</v>
      </c>
      <c r="B390" s="4" t="str">
        <f>"00704869"</f>
        <v>00704869</v>
      </c>
    </row>
    <row r="391" spans="1:2" x14ac:dyDescent="0.25">
      <c r="A391" s="3">
        <v>386</v>
      </c>
      <c r="B391" s="4" t="str">
        <f>"00710657"</f>
        <v>00710657</v>
      </c>
    </row>
    <row r="392" spans="1:2" x14ac:dyDescent="0.25">
      <c r="A392" s="3">
        <v>387</v>
      </c>
      <c r="B392" s="4" t="str">
        <f>"00713567"</f>
        <v>00713567</v>
      </c>
    </row>
    <row r="393" spans="1:2" x14ac:dyDescent="0.25">
      <c r="A393" s="3">
        <v>388</v>
      </c>
      <c r="B393" s="4" t="str">
        <f>"00714302"</f>
        <v>00714302</v>
      </c>
    </row>
    <row r="394" spans="1:2" x14ac:dyDescent="0.25">
      <c r="A394" s="3">
        <v>389</v>
      </c>
      <c r="B394" s="4" t="str">
        <f>"00716574"</f>
        <v>00716574</v>
      </c>
    </row>
    <row r="395" spans="1:2" x14ac:dyDescent="0.25">
      <c r="A395" s="3">
        <v>390</v>
      </c>
      <c r="B395" s="4" t="str">
        <f>"00716711"</f>
        <v>00716711</v>
      </c>
    </row>
    <row r="396" spans="1:2" x14ac:dyDescent="0.25">
      <c r="A396" s="3">
        <v>391</v>
      </c>
      <c r="B396" s="4" t="str">
        <f>"00719280"</f>
        <v>00719280</v>
      </c>
    </row>
    <row r="397" spans="1:2" x14ac:dyDescent="0.25">
      <c r="A397" s="3">
        <v>392</v>
      </c>
      <c r="B397" s="4" t="str">
        <f>"00720382"</f>
        <v>00720382</v>
      </c>
    </row>
    <row r="398" spans="1:2" x14ac:dyDescent="0.25">
      <c r="A398" s="3">
        <v>393</v>
      </c>
      <c r="B398" s="4" t="str">
        <f>"00720876"</f>
        <v>00720876</v>
      </c>
    </row>
    <row r="399" spans="1:2" x14ac:dyDescent="0.25">
      <c r="A399" s="3">
        <v>394</v>
      </c>
      <c r="B399" s="4" t="str">
        <f>"00721534"</f>
        <v>00721534</v>
      </c>
    </row>
    <row r="400" spans="1:2" x14ac:dyDescent="0.25">
      <c r="A400" s="3">
        <v>395</v>
      </c>
      <c r="B400" s="4" t="str">
        <f>"00721713"</f>
        <v>00721713</v>
      </c>
    </row>
    <row r="401" spans="1:2" x14ac:dyDescent="0.25">
      <c r="A401" s="3">
        <v>396</v>
      </c>
      <c r="B401" s="4" t="str">
        <f>"00722514"</f>
        <v>00722514</v>
      </c>
    </row>
    <row r="402" spans="1:2" x14ac:dyDescent="0.25">
      <c r="A402" s="3">
        <v>397</v>
      </c>
      <c r="B402" s="4" t="str">
        <f>"00722629"</f>
        <v>00722629</v>
      </c>
    </row>
    <row r="403" spans="1:2" x14ac:dyDescent="0.25">
      <c r="A403" s="3">
        <v>398</v>
      </c>
      <c r="B403" s="4" t="str">
        <f>"00724721"</f>
        <v>00724721</v>
      </c>
    </row>
    <row r="404" spans="1:2" x14ac:dyDescent="0.25">
      <c r="A404" s="3">
        <v>399</v>
      </c>
      <c r="B404" s="4" t="str">
        <f>"00725084"</f>
        <v>00725084</v>
      </c>
    </row>
    <row r="405" spans="1:2" x14ac:dyDescent="0.25">
      <c r="A405" s="3">
        <v>400</v>
      </c>
      <c r="B405" s="4" t="str">
        <f>"00725373"</f>
        <v>00725373</v>
      </c>
    </row>
    <row r="406" spans="1:2" x14ac:dyDescent="0.25">
      <c r="A406" s="3">
        <v>401</v>
      </c>
      <c r="B406" s="4" t="str">
        <f>"00725763"</f>
        <v>00725763</v>
      </c>
    </row>
    <row r="407" spans="1:2" x14ac:dyDescent="0.25">
      <c r="A407" s="3">
        <v>402</v>
      </c>
      <c r="B407" s="4" t="str">
        <f>"00730782"</f>
        <v>00730782</v>
      </c>
    </row>
    <row r="408" spans="1:2" x14ac:dyDescent="0.25">
      <c r="A408" s="3">
        <v>403</v>
      </c>
      <c r="B408" s="4" t="str">
        <f>"00741834"</f>
        <v>00741834</v>
      </c>
    </row>
    <row r="409" spans="1:2" x14ac:dyDescent="0.25">
      <c r="A409" s="3">
        <v>404</v>
      </c>
      <c r="B409" s="4" t="str">
        <f>"00743513"</f>
        <v>00743513</v>
      </c>
    </row>
    <row r="410" spans="1:2" x14ac:dyDescent="0.25">
      <c r="A410" s="3">
        <v>405</v>
      </c>
      <c r="B410" s="4" t="str">
        <f>"00754228"</f>
        <v>00754228</v>
      </c>
    </row>
    <row r="411" spans="1:2" x14ac:dyDescent="0.25">
      <c r="A411" s="3">
        <v>406</v>
      </c>
      <c r="B411" s="4" t="str">
        <f>"00755422"</f>
        <v>00755422</v>
      </c>
    </row>
    <row r="412" spans="1:2" x14ac:dyDescent="0.25">
      <c r="A412" s="3">
        <v>407</v>
      </c>
      <c r="B412" s="4" t="str">
        <f>"00756588"</f>
        <v>00756588</v>
      </c>
    </row>
    <row r="413" spans="1:2" x14ac:dyDescent="0.25">
      <c r="A413" s="3">
        <v>408</v>
      </c>
      <c r="B413" s="4" t="str">
        <f>"00757435"</f>
        <v>00757435</v>
      </c>
    </row>
    <row r="414" spans="1:2" x14ac:dyDescent="0.25">
      <c r="A414" s="3">
        <v>409</v>
      </c>
      <c r="B414" s="4" t="str">
        <f>"00760446"</f>
        <v>00760446</v>
      </c>
    </row>
    <row r="415" spans="1:2" x14ac:dyDescent="0.25">
      <c r="A415" s="3">
        <v>410</v>
      </c>
      <c r="B415" s="4" t="str">
        <f>"00760829"</f>
        <v>00760829</v>
      </c>
    </row>
    <row r="416" spans="1:2" x14ac:dyDescent="0.25">
      <c r="A416" s="3">
        <v>411</v>
      </c>
      <c r="B416" s="4" t="str">
        <f>"00761253"</f>
        <v>00761253</v>
      </c>
    </row>
    <row r="417" spans="1:2" x14ac:dyDescent="0.25">
      <c r="A417" s="3">
        <v>412</v>
      </c>
      <c r="B417" s="4" t="str">
        <f>"00762577"</f>
        <v>00762577</v>
      </c>
    </row>
    <row r="418" spans="1:2" x14ac:dyDescent="0.25">
      <c r="A418" s="3">
        <v>413</v>
      </c>
      <c r="B418" s="4" t="str">
        <f>"00762616"</f>
        <v>00762616</v>
      </c>
    </row>
    <row r="419" spans="1:2" x14ac:dyDescent="0.25">
      <c r="A419" s="3">
        <v>414</v>
      </c>
      <c r="B419" s="4" t="str">
        <f>"00763010"</f>
        <v>00763010</v>
      </c>
    </row>
    <row r="420" spans="1:2" x14ac:dyDescent="0.25">
      <c r="A420" s="3">
        <v>415</v>
      </c>
      <c r="B420" s="4" t="str">
        <f>"00763076"</f>
        <v>00763076</v>
      </c>
    </row>
    <row r="421" spans="1:2" x14ac:dyDescent="0.25">
      <c r="A421" s="3">
        <v>416</v>
      </c>
      <c r="B421" s="4" t="str">
        <f>"00763459"</f>
        <v>00763459</v>
      </c>
    </row>
    <row r="422" spans="1:2" x14ac:dyDescent="0.25">
      <c r="A422" s="3">
        <v>417</v>
      </c>
      <c r="B422" s="4" t="str">
        <f>"00764741"</f>
        <v>00764741</v>
      </c>
    </row>
    <row r="423" spans="1:2" x14ac:dyDescent="0.25">
      <c r="A423" s="3">
        <v>418</v>
      </c>
      <c r="B423" s="4" t="str">
        <f>"00764836"</f>
        <v>00764836</v>
      </c>
    </row>
    <row r="424" spans="1:2" x14ac:dyDescent="0.25">
      <c r="A424" s="3">
        <v>419</v>
      </c>
      <c r="B424" s="4" t="str">
        <f>"00768339"</f>
        <v>00768339</v>
      </c>
    </row>
    <row r="425" spans="1:2" x14ac:dyDescent="0.25">
      <c r="A425" s="3">
        <v>420</v>
      </c>
      <c r="B425" s="4" t="str">
        <f>"00768708"</f>
        <v>00768708</v>
      </c>
    </row>
    <row r="426" spans="1:2" x14ac:dyDescent="0.25">
      <c r="A426" s="3">
        <v>421</v>
      </c>
      <c r="B426" s="4" t="str">
        <f>"00769150"</f>
        <v>00769150</v>
      </c>
    </row>
    <row r="427" spans="1:2" x14ac:dyDescent="0.25">
      <c r="A427" s="3">
        <v>422</v>
      </c>
      <c r="B427" s="4" t="str">
        <f>"00770727"</f>
        <v>00770727</v>
      </c>
    </row>
    <row r="428" spans="1:2" x14ac:dyDescent="0.25">
      <c r="A428" s="3">
        <v>423</v>
      </c>
      <c r="B428" s="4" t="str">
        <f>"00770865"</f>
        <v>00770865</v>
      </c>
    </row>
    <row r="429" spans="1:2" x14ac:dyDescent="0.25">
      <c r="A429" s="3">
        <v>424</v>
      </c>
      <c r="B429" s="4" t="str">
        <f>"00771344"</f>
        <v>00771344</v>
      </c>
    </row>
    <row r="430" spans="1:2" x14ac:dyDescent="0.25">
      <c r="A430" s="3">
        <v>425</v>
      </c>
      <c r="B430" s="4" t="str">
        <f>"00772018"</f>
        <v>00772018</v>
      </c>
    </row>
    <row r="431" spans="1:2" x14ac:dyDescent="0.25">
      <c r="A431" s="3">
        <v>426</v>
      </c>
      <c r="B431" s="4" t="str">
        <f>"00772896"</f>
        <v>00772896</v>
      </c>
    </row>
    <row r="432" spans="1:2" x14ac:dyDescent="0.25">
      <c r="A432" s="3">
        <v>427</v>
      </c>
      <c r="B432" s="4" t="str">
        <f>"00773566"</f>
        <v>00773566</v>
      </c>
    </row>
    <row r="433" spans="1:2" x14ac:dyDescent="0.25">
      <c r="A433" s="3">
        <v>428</v>
      </c>
      <c r="B433" s="4" t="str">
        <f>"00774838"</f>
        <v>00774838</v>
      </c>
    </row>
    <row r="434" spans="1:2" x14ac:dyDescent="0.25">
      <c r="A434" s="3">
        <v>429</v>
      </c>
      <c r="B434" s="4" t="str">
        <f>"00777920"</f>
        <v>00777920</v>
      </c>
    </row>
    <row r="435" spans="1:2" x14ac:dyDescent="0.25">
      <c r="A435" s="3">
        <v>430</v>
      </c>
      <c r="B435" s="4" t="str">
        <f>"00778006"</f>
        <v>00778006</v>
      </c>
    </row>
    <row r="436" spans="1:2" x14ac:dyDescent="0.25">
      <c r="A436" s="3">
        <v>431</v>
      </c>
      <c r="B436" s="4" t="str">
        <f>"00778163"</f>
        <v>00778163</v>
      </c>
    </row>
    <row r="437" spans="1:2" x14ac:dyDescent="0.25">
      <c r="A437" s="3">
        <v>432</v>
      </c>
      <c r="B437" s="4" t="str">
        <f>"00778329"</f>
        <v>00778329</v>
      </c>
    </row>
    <row r="438" spans="1:2" x14ac:dyDescent="0.25">
      <c r="A438" s="3">
        <v>433</v>
      </c>
      <c r="B438" s="4" t="str">
        <f>"00779725"</f>
        <v>00779725</v>
      </c>
    </row>
    <row r="439" spans="1:2" x14ac:dyDescent="0.25">
      <c r="A439" s="3">
        <v>434</v>
      </c>
      <c r="B439" s="4" t="str">
        <f>"00780448"</f>
        <v>00780448</v>
      </c>
    </row>
    <row r="440" spans="1:2" x14ac:dyDescent="0.25">
      <c r="A440" s="3">
        <v>435</v>
      </c>
      <c r="B440" s="4" t="str">
        <f>"00781213"</f>
        <v>00781213</v>
      </c>
    </row>
    <row r="441" spans="1:2" x14ac:dyDescent="0.25">
      <c r="A441" s="3">
        <v>436</v>
      </c>
      <c r="B441" s="4" t="str">
        <f>"00781823"</f>
        <v>00781823</v>
      </c>
    </row>
    <row r="442" spans="1:2" x14ac:dyDescent="0.25">
      <c r="A442" s="3">
        <v>437</v>
      </c>
      <c r="B442" s="4" t="str">
        <f>"00782116"</f>
        <v>00782116</v>
      </c>
    </row>
    <row r="443" spans="1:2" x14ac:dyDescent="0.25">
      <c r="A443" s="3">
        <v>438</v>
      </c>
      <c r="B443" s="4" t="str">
        <f>"00783863"</f>
        <v>00783863</v>
      </c>
    </row>
    <row r="444" spans="1:2" x14ac:dyDescent="0.25">
      <c r="A444" s="3">
        <v>439</v>
      </c>
      <c r="B444" s="4" t="str">
        <f>"00784699"</f>
        <v>00784699</v>
      </c>
    </row>
    <row r="445" spans="1:2" x14ac:dyDescent="0.25">
      <c r="A445" s="3">
        <v>440</v>
      </c>
      <c r="B445" s="4" t="str">
        <f>"00785178"</f>
        <v>00785178</v>
      </c>
    </row>
    <row r="446" spans="1:2" x14ac:dyDescent="0.25">
      <c r="A446" s="3">
        <v>441</v>
      </c>
      <c r="B446" s="4" t="str">
        <f>"00786021"</f>
        <v>00786021</v>
      </c>
    </row>
    <row r="447" spans="1:2" x14ac:dyDescent="0.25">
      <c r="A447" s="3">
        <v>442</v>
      </c>
      <c r="B447" s="4" t="str">
        <f>"00787683"</f>
        <v>00787683</v>
      </c>
    </row>
    <row r="448" spans="1:2" x14ac:dyDescent="0.25">
      <c r="A448" s="3">
        <v>443</v>
      </c>
      <c r="B448" s="4" t="str">
        <f>"00790678"</f>
        <v>00790678</v>
      </c>
    </row>
    <row r="449" spans="1:2" x14ac:dyDescent="0.25">
      <c r="A449" s="3">
        <v>444</v>
      </c>
      <c r="B449" s="4" t="str">
        <f>"00790872"</f>
        <v>00790872</v>
      </c>
    </row>
    <row r="450" spans="1:2" x14ac:dyDescent="0.25">
      <c r="A450" s="3">
        <v>445</v>
      </c>
      <c r="B450" s="4" t="str">
        <f>"00792973"</f>
        <v>00792973</v>
      </c>
    </row>
    <row r="451" spans="1:2" x14ac:dyDescent="0.25">
      <c r="A451" s="3">
        <v>446</v>
      </c>
      <c r="B451" s="4" t="str">
        <f>"00794580"</f>
        <v>00794580</v>
      </c>
    </row>
    <row r="452" spans="1:2" x14ac:dyDescent="0.25">
      <c r="A452" s="3">
        <v>447</v>
      </c>
      <c r="B452" s="4" t="str">
        <f>"00796976"</f>
        <v>00796976</v>
      </c>
    </row>
    <row r="453" spans="1:2" x14ac:dyDescent="0.25">
      <c r="A453" s="3">
        <v>448</v>
      </c>
      <c r="B453" s="4" t="str">
        <f>"00797407"</f>
        <v>00797407</v>
      </c>
    </row>
    <row r="454" spans="1:2" x14ac:dyDescent="0.25">
      <c r="A454" s="3">
        <v>449</v>
      </c>
      <c r="B454" s="4" t="str">
        <f>"00797485"</f>
        <v>00797485</v>
      </c>
    </row>
    <row r="455" spans="1:2" x14ac:dyDescent="0.25">
      <c r="A455" s="3">
        <v>450</v>
      </c>
      <c r="B455" s="4" t="str">
        <f>"00797937"</f>
        <v>00797937</v>
      </c>
    </row>
    <row r="456" spans="1:2" x14ac:dyDescent="0.25">
      <c r="A456" s="3">
        <v>451</v>
      </c>
      <c r="B456" s="4" t="str">
        <f>"00798027"</f>
        <v>00798027</v>
      </c>
    </row>
    <row r="457" spans="1:2" x14ac:dyDescent="0.25">
      <c r="A457" s="3">
        <v>452</v>
      </c>
      <c r="B457" s="4" t="str">
        <f>"00798378"</f>
        <v>00798378</v>
      </c>
    </row>
    <row r="458" spans="1:2" x14ac:dyDescent="0.25">
      <c r="A458" s="3">
        <v>453</v>
      </c>
      <c r="B458" s="4" t="str">
        <f>"00800123"</f>
        <v>00800123</v>
      </c>
    </row>
    <row r="459" spans="1:2" x14ac:dyDescent="0.25">
      <c r="A459" s="3">
        <v>454</v>
      </c>
      <c r="B459" s="4" t="str">
        <f>"00800252"</f>
        <v>00800252</v>
      </c>
    </row>
    <row r="460" spans="1:2" x14ac:dyDescent="0.25">
      <c r="A460" s="3">
        <v>455</v>
      </c>
      <c r="B460" s="4" t="str">
        <f>"00801590"</f>
        <v>00801590</v>
      </c>
    </row>
    <row r="461" spans="1:2" x14ac:dyDescent="0.25">
      <c r="A461" s="3">
        <v>456</v>
      </c>
      <c r="B461" s="4" t="str">
        <f>"00802254"</f>
        <v>00802254</v>
      </c>
    </row>
    <row r="462" spans="1:2" x14ac:dyDescent="0.25">
      <c r="A462" s="3">
        <v>457</v>
      </c>
      <c r="B462" s="4" t="str">
        <f>"00802268"</f>
        <v>00802268</v>
      </c>
    </row>
    <row r="463" spans="1:2" x14ac:dyDescent="0.25">
      <c r="A463" s="3">
        <v>458</v>
      </c>
      <c r="B463" s="4" t="str">
        <f>"00802570"</f>
        <v>00802570</v>
      </c>
    </row>
    <row r="464" spans="1:2" x14ac:dyDescent="0.25">
      <c r="A464" s="3">
        <v>459</v>
      </c>
      <c r="B464" s="4" t="str">
        <f>"00804100"</f>
        <v>00804100</v>
      </c>
    </row>
    <row r="465" spans="1:2" x14ac:dyDescent="0.25">
      <c r="A465" s="3">
        <v>460</v>
      </c>
      <c r="B465" s="4" t="str">
        <f>"00805787"</f>
        <v>00805787</v>
      </c>
    </row>
    <row r="466" spans="1:2" x14ac:dyDescent="0.25">
      <c r="A466" s="3">
        <v>461</v>
      </c>
      <c r="B466" s="4" t="str">
        <f>"00806528"</f>
        <v>00806528</v>
      </c>
    </row>
    <row r="467" spans="1:2" x14ac:dyDescent="0.25">
      <c r="A467" s="3">
        <v>462</v>
      </c>
      <c r="B467" s="4" t="str">
        <f>"00806658"</f>
        <v>00806658</v>
      </c>
    </row>
    <row r="468" spans="1:2" x14ac:dyDescent="0.25">
      <c r="A468" s="3">
        <v>463</v>
      </c>
      <c r="B468" s="4" t="str">
        <f>"00807324"</f>
        <v>00807324</v>
      </c>
    </row>
    <row r="469" spans="1:2" x14ac:dyDescent="0.25">
      <c r="A469" s="3">
        <v>464</v>
      </c>
      <c r="B469" s="4" t="str">
        <f>"00808646"</f>
        <v>00808646</v>
      </c>
    </row>
    <row r="470" spans="1:2" x14ac:dyDescent="0.25">
      <c r="A470" s="3">
        <v>465</v>
      </c>
      <c r="B470" s="4" t="str">
        <f>"00808728"</f>
        <v>00808728</v>
      </c>
    </row>
    <row r="471" spans="1:2" x14ac:dyDescent="0.25">
      <c r="A471" s="3">
        <v>466</v>
      </c>
      <c r="B471" s="4" t="str">
        <f>"00809703"</f>
        <v>00809703</v>
      </c>
    </row>
    <row r="472" spans="1:2" x14ac:dyDescent="0.25">
      <c r="A472" s="3">
        <v>467</v>
      </c>
      <c r="B472" s="4" t="str">
        <f>"00810470"</f>
        <v>00810470</v>
      </c>
    </row>
    <row r="473" spans="1:2" x14ac:dyDescent="0.25">
      <c r="A473" s="3">
        <v>468</v>
      </c>
      <c r="B473" s="4" t="str">
        <f>"00811685"</f>
        <v>00811685</v>
      </c>
    </row>
    <row r="474" spans="1:2" x14ac:dyDescent="0.25">
      <c r="A474" s="3">
        <v>469</v>
      </c>
      <c r="B474" s="4" t="str">
        <f>"00812617"</f>
        <v>00812617</v>
      </c>
    </row>
    <row r="475" spans="1:2" x14ac:dyDescent="0.25">
      <c r="A475" s="3">
        <v>470</v>
      </c>
      <c r="B475" s="4" t="str">
        <f>"00813558"</f>
        <v>00813558</v>
      </c>
    </row>
    <row r="476" spans="1:2" x14ac:dyDescent="0.25">
      <c r="A476" s="3">
        <v>471</v>
      </c>
      <c r="B476" s="4" t="str">
        <f>"00814083"</f>
        <v>00814083</v>
      </c>
    </row>
    <row r="477" spans="1:2" x14ac:dyDescent="0.25">
      <c r="A477" s="3">
        <v>472</v>
      </c>
      <c r="B477" s="4" t="str">
        <f>"00814238"</f>
        <v>00814238</v>
      </c>
    </row>
    <row r="478" spans="1:2" x14ac:dyDescent="0.25">
      <c r="A478" s="3">
        <v>473</v>
      </c>
      <c r="B478" s="4" t="str">
        <f>"00814919"</f>
        <v>00814919</v>
      </c>
    </row>
    <row r="479" spans="1:2" x14ac:dyDescent="0.25">
      <c r="A479" s="3">
        <v>474</v>
      </c>
      <c r="B479" s="4" t="str">
        <f>"00816373"</f>
        <v>00816373</v>
      </c>
    </row>
    <row r="480" spans="1:2" x14ac:dyDescent="0.25">
      <c r="A480" s="3">
        <v>475</v>
      </c>
      <c r="B480" s="4" t="str">
        <f>"00818399"</f>
        <v>00818399</v>
      </c>
    </row>
    <row r="481" spans="1:2" x14ac:dyDescent="0.25">
      <c r="A481" s="3">
        <v>476</v>
      </c>
      <c r="B481" s="4" t="str">
        <f>"00819461"</f>
        <v>00819461</v>
      </c>
    </row>
    <row r="482" spans="1:2" x14ac:dyDescent="0.25">
      <c r="A482" s="3">
        <v>477</v>
      </c>
      <c r="B482" s="4" t="str">
        <f>"00819542"</f>
        <v>00819542</v>
      </c>
    </row>
    <row r="483" spans="1:2" x14ac:dyDescent="0.25">
      <c r="A483" s="3">
        <v>478</v>
      </c>
      <c r="B483" s="4" t="str">
        <f>"00819608"</f>
        <v>00819608</v>
      </c>
    </row>
    <row r="484" spans="1:2" x14ac:dyDescent="0.25">
      <c r="A484" s="3">
        <v>479</v>
      </c>
      <c r="B484" s="4" t="str">
        <f>"00819747"</f>
        <v>00819747</v>
      </c>
    </row>
    <row r="485" spans="1:2" x14ac:dyDescent="0.25">
      <c r="A485" s="3">
        <v>480</v>
      </c>
      <c r="B485" s="4" t="str">
        <f>"00819931"</f>
        <v>00819931</v>
      </c>
    </row>
    <row r="486" spans="1:2" x14ac:dyDescent="0.25">
      <c r="A486" s="3">
        <v>481</v>
      </c>
      <c r="B486" s="4" t="str">
        <f>"00820014"</f>
        <v>00820014</v>
      </c>
    </row>
    <row r="487" spans="1:2" x14ac:dyDescent="0.25">
      <c r="A487" s="3">
        <v>482</v>
      </c>
      <c r="B487" s="4" t="str">
        <f>"00820187"</f>
        <v>00820187</v>
      </c>
    </row>
    <row r="488" spans="1:2" x14ac:dyDescent="0.25">
      <c r="A488" s="3">
        <v>483</v>
      </c>
      <c r="B488" s="4" t="str">
        <f>"00820661"</f>
        <v>00820661</v>
      </c>
    </row>
    <row r="489" spans="1:2" x14ac:dyDescent="0.25">
      <c r="A489" s="3">
        <v>484</v>
      </c>
      <c r="B489" s="4" t="str">
        <f>"00820781"</f>
        <v>00820781</v>
      </c>
    </row>
    <row r="490" spans="1:2" x14ac:dyDescent="0.25">
      <c r="A490" s="3">
        <v>485</v>
      </c>
      <c r="B490" s="4" t="str">
        <f>"00820853"</f>
        <v>00820853</v>
      </c>
    </row>
    <row r="491" spans="1:2" x14ac:dyDescent="0.25">
      <c r="A491" s="3">
        <v>486</v>
      </c>
      <c r="B491" s="4" t="str">
        <f>"00821186"</f>
        <v>00821186</v>
      </c>
    </row>
    <row r="492" spans="1:2" x14ac:dyDescent="0.25">
      <c r="A492" s="3">
        <v>487</v>
      </c>
      <c r="B492" s="4" t="str">
        <f>"00822117"</f>
        <v>00822117</v>
      </c>
    </row>
    <row r="493" spans="1:2" x14ac:dyDescent="0.25">
      <c r="A493" s="3">
        <v>488</v>
      </c>
      <c r="B493" s="4" t="str">
        <f>"00822257"</f>
        <v>00822257</v>
      </c>
    </row>
    <row r="494" spans="1:2" x14ac:dyDescent="0.25">
      <c r="A494" s="3">
        <v>489</v>
      </c>
      <c r="B494" s="4" t="str">
        <f>"00822961"</f>
        <v>00822961</v>
      </c>
    </row>
    <row r="495" spans="1:2" x14ac:dyDescent="0.25">
      <c r="A495" s="3">
        <v>490</v>
      </c>
      <c r="B495" s="4" t="str">
        <f>"00825000"</f>
        <v>00825000</v>
      </c>
    </row>
    <row r="496" spans="1:2" x14ac:dyDescent="0.25">
      <c r="A496" s="3">
        <v>491</v>
      </c>
      <c r="B496" s="4" t="str">
        <f>"00826027"</f>
        <v>00826027</v>
      </c>
    </row>
    <row r="497" spans="1:2" x14ac:dyDescent="0.25">
      <c r="A497" s="3">
        <v>492</v>
      </c>
      <c r="B497" s="4" t="str">
        <f>"00826719"</f>
        <v>00826719</v>
      </c>
    </row>
    <row r="498" spans="1:2" x14ac:dyDescent="0.25">
      <c r="A498" s="3">
        <v>493</v>
      </c>
      <c r="B498" s="4" t="str">
        <f>"00826959"</f>
        <v>00826959</v>
      </c>
    </row>
    <row r="499" spans="1:2" x14ac:dyDescent="0.25">
      <c r="A499" s="3">
        <v>494</v>
      </c>
      <c r="B499" s="4" t="str">
        <f>"00827561"</f>
        <v>00827561</v>
      </c>
    </row>
    <row r="500" spans="1:2" x14ac:dyDescent="0.25">
      <c r="A500" s="3">
        <v>495</v>
      </c>
      <c r="B500" s="4" t="str">
        <f>"00828063"</f>
        <v>00828063</v>
      </c>
    </row>
    <row r="501" spans="1:2" x14ac:dyDescent="0.25">
      <c r="A501" s="3">
        <v>496</v>
      </c>
      <c r="B501" s="4" t="str">
        <f>"00828431"</f>
        <v>00828431</v>
      </c>
    </row>
    <row r="502" spans="1:2" x14ac:dyDescent="0.25">
      <c r="A502" s="3">
        <v>497</v>
      </c>
      <c r="B502" s="4" t="str">
        <f>"00828783"</f>
        <v>00828783</v>
      </c>
    </row>
    <row r="503" spans="1:2" x14ac:dyDescent="0.25">
      <c r="A503" s="3">
        <v>498</v>
      </c>
      <c r="B503" s="4" t="str">
        <f>"00828931"</f>
        <v>00828931</v>
      </c>
    </row>
    <row r="504" spans="1:2" x14ac:dyDescent="0.25">
      <c r="A504" s="3">
        <v>499</v>
      </c>
      <c r="B504" s="4" t="str">
        <f>"00829014"</f>
        <v>00829014</v>
      </c>
    </row>
    <row r="505" spans="1:2" x14ac:dyDescent="0.25">
      <c r="A505" s="3">
        <v>500</v>
      </c>
      <c r="B505" s="4" t="str">
        <f>"00829040"</f>
        <v>00829040</v>
      </c>
    </row>
    <row r="506" spans="1:2" x14ac:dyDescent="0.25">
      <c r="A506" s="3">
        <v>501</v>
      </c>
      <c r="B506" s="4" t="str">
        <f>"00829041"</f>
        <v>00829041</v>
      </c>
    </row>
    <row r="507" spans="1:2" x14ac:dyDescent="0.25">
      <c r="A507" s="3">
        <v>502</v>
      </c>
      <c r="B507" s="4" t="str">
        <f>"00830202"</f>
        <v>00830202</v>
      </c>
    </row>
    <row r="508" spans="1:2" x14ac:dyDescent="0.25">
      <c r="A508" s="3">
        <v>503</v>
      </c>
      <c r="B508" s="4" t="str">
        <f>"00830550"</f>
        <v>00830550</v>
      </c>
    </row>
    <row r="509" spans="1:2" x14ac:dyDescent="0.25">
      <c r="A509" s="3">
        <v>504</v>
      </c>
      <c r="B509" s="4" t="str">
        <f>"00831130"</f>
        <v>00831130</v>
      </c>
    </row>
    <row r="510" spans="1:2" x14ac:dyDescent="0.25">
      <c r="A510" s="3">
        <v>505</v>
      </c>
      <c r="B510" s="4" t="str">
        <f>"00831376"</f>
        <v>00831376</v>
      </c>
    </row>
    <row r="511" spans="1:2" x14ac:dyDescent="0.25">
      <c r="A511" s="3">
        <v>506</v>
      </c>
      <c r="B511" s="4" t="str">
        <f>"00832326"</f>
        <v>00832326</v>
      </c>
    </row>
    <row r="512" spans="1:2" x14ac:dyDescent="0.25">
      <c r="A512" s="3">
        <v>507</v>
      </c>
      <c r="B512" s="4" t="str">
        <f>"00832410"</f>
        <v>00832410</v>
      </c>
    </row>
    <row r="513" spans="1:2" x14ac:dyDescent="0.25">
      <c r="A513" s="3">
        <v>508</v>
      </c>
      <c r="B513" s="4" t="str">
        <f>"00832429"</f>
        <v>00832429</v>
      </c>
    </row>
    <row r="514" spans="1:2" x14ac:dyDescent="0.25">
      <c r="A514" s="3">
        <v>509</v>
      </c>
      <c r="B514" s="4" t="str">
        <f>"00833117"</f>
        <v>00833117</v>
      </c>
    </row>
    <row r="515" spans="1:2" x14ac:dyDescent="0.25">
      <c r="A515" s="3">
        <v>510</v>
      </c>
      <c r="B515" s="4" t="str">
        <f>"00833123"</f>
        <v>00833123</v>
      </c>
    </row>
    <row r="516" spans="1:2" x14ac:dyDescent="0.25">
      <c r="A516" s="3">
        <v>511</v>
      </c>
      <c r="B516" s="4" t="str">
        <f>"00833438"</f>
        <v>00833438</v>
      </c>
    </row>
    <row r="517" spans="1:2" x14ac:dyDescent="0.25">
      <c r="A517" s="3">
        <v>512</v>
      </c>
      <c r="B517" s="4" t="str">
        <f>"00833921"</f>
        <v>00833921</v>
      </c>
    </row>
    <row r="518" spans="1:2" x14ac:dyDescent="0.25">
      <c r="A518" s="3">
        <v>513</v>
      </c>
      <c r="B518" s="4" t="str">
        <f>"00834795"</f>
        <v>00834795</v>
      </c>
    </row>
    <row r="519" spans="1:2" x14ac:dyDescent="0.25">
      <c r="A519" s="3">
        <v>514</v>
      </c>
      <c r="B519" s="4" t="str">
        <f>"00834838"</f>
        <v>00834838</v>
      </c>
    </row>
    <row r="520" spans="1:2" x14ac:dyDescent="0.25">
      <c r="A520" s="3">
        <v>515</v>
      </c>
      <c r="B520" s="4" t="str">
        <f>"00836170"</f>
        <v>00836170</v>
      </c>
    </row>
    <row r="521" spans="1:2" x14ac:dyDescent="0.25">
      <c r="A521" s="3">
        <v>516</v>
      </c>
      <c r="B521" s="4" t="str">
        <f>"00836690"</f>
        <v>00836690</v>
      </c>
    </row>
    <row r="522" spans="1:2" x14ac:dyDescent="0.25">
      <c r="A522" s="3">
        <v>517</v>
      </c>
      <c r="B522" s="4" t="str">
        <f>"00837086"</f>
        <v>00837086</v>
      </c>
    </row>
    <row r="523" spans="1:2" x14ac:dyDescent="0.25">
      <c r="A523" s="3">
        <v>518</v>
      </c>
      <c r="B523" s="4" t="str">
        <f>"00837304"</f>
        <v>00837304</v>
      </c>
    </row>
    <row r="524" spans="1:2" x14ac:dyDescent="0.25">
      <c r="A524" s="3">
        <v>519</v>
      </c>
      <c r="B524" s="4" t="str">
        <f>"00838524"</f>
        <v>00838524</v>
      </c>
    </row>
    <row r="525" spans="1:2" x14ac:dyDescent="0.25">
      <c r="A525" s="3">
        <v>520</v>
      </c>
      <c r="B525" s="4" t="str">
        <f>"00838764"</f>
        <v>00838764</v>
      </c>
    </row>
    <row r="526" spans="1:2" x14ac:dyDescent="0.25">
      <c r="A526" s="3">
        <v>521</v>
      </c>
      <c r="B526" s="4" t="str">
        <f>"00840672"</f>
        <v>00840672</v>
      </c>
    </row>
    <row r="527" spans="1:2" x14ac:dyDescent="0.25">
      <c r="A527" s="3">
        <v>522</v>
      </c>
      <c r="B527" s="4" t="str">
        <f>"00841560"</f>
        <v>00841560</v>
      </c>
    </row>
    <row r="528" spans="1:2" x14ac:dyDescent="0.25">
      <c r="A528" s="3">
        <v>523</v>
      </c>
      <c r="B528" s="4" t="str">
        <f>"00841584"</f>
        <v>00841584</v>
      </c>
    </row>
    <row r="529" spans="1:2" x14ac:dyDescent="0.25">
      <c r="A529" s="3">
        <v>524</v>
      </c>
      <c r="B529" s="4" t="str">
        <f>"00844456"</f>
        <v>00844456</v>
      </c>
    </row>
    <row r="530" spans="1:2" x14ac:dyDescent="0.25">
      <c r="A530" s="3">
        <v>525</v>
      </c>
      <c r="B530" s="4" t="str">
        <f>"00844635"</f>
        <v>00844635</v>
      </c>
    </row>
    <row r="531" spans="1:2" x14ac:dyDescent="0.25">
      <c r="A531" s="3">
        <v>526</v>
      </c>
      <c r="B531" s="4" t="str">
        <f>"00845380"</f>
        <v>00845380</v>
      </c>
    </row>
    <row r="532" spans="1:2" x14ac:dyDescent="0.25">
      <c r="A532" s="3">
        <v>527</v>
      </c>
      <c r="B532" s="4" t="str">
        <f>"00846244"</f>
        <v>00846244</v>
      </c>
    </row>
    <row r="533" spans="1:2" x14ac:dyDescent="0.25">
      <c r="A533" s="3">
        <v>528</v>
      </c>
      <c r="B533" s="4" t="str">
        <f>"00846285"</f>
        <v>00846285</v>
      </c>
    </row>
    <row r="534" spans="1:2" x14ac:dyDescent="0.25">
      <c r="A534" s="3">
        <v>529</v>
      </c>
      <c r="B534" s="4" t="str">
        <f>"00846332"</f>
        <v>00846332</v>
      </c>
    </row>
    <row r="535" spans="1:2" x14ac:dyDescent="0.25">
      <c r="A535" s="3">
        <v>530</v>
      </c>
      <c r="B535" s="4" t="str">
        <f>"00846915"</f>
        <v>00846915</v>
      </c>
    </row>
    <row r="536" spans="1:2" x14ac:dyDescent="0.25">
      <c r="A536" s="3">
        <v>531</v>
      </c>
      <c r="B536" s="4" t="str">
        <f>"00847088"</f>
        <v>00847088</v>
      </c>
    </row>
    <row r="537" spans="1:2" x14ac:dyDescent="0.25">
      <c r="A537" s="3">
        <v>532</v>
      </c>
      <c r="B537" s="4" t="str">
        <f>"00847154"</f>
        <v>00847154</v>
      </c>
    </row>
    <row r="538" spans="1:2" x14ac:dyDescent="0.25">
      <c r="A538" s="3">
        <v>533</v>
      </c>
      <c r="B538" s="4" t="str">
        <f>"00848631"</f>
        <v>00848631</v>
      </c>
    </row>
    <row r="539" spans="1:2" x14ac:dyDescent="0.25">
      <c r="A539" s="3">
        <v>534</v>
      </c>
      <c r="B539" s="4" t="str">
        <f>"00848734"</f>
        <v>00848734</v>
      </c>
    </row>
    <row r="540" spans="1:2" x14ac:dyDescent="0.25">
      <c r="A540" s="3">
        <v>535</v>
      </c>
      <c r="B540" s="4" t="str">
        <f>"00848915"</f>
        <v>00848915</v>
      </c>
    </row>
    <row r="541" spans="1:2" x14ac:dyDescent="0.25">
      <c r="A541" s="3">
        <v>536</v>
      </c>
      <c r="B541" s="4" t="str">
        <f>"00849745"</f>
        <v>00849745</v>
      </c>
    </row>
    <row r="542" spans="1:2" x14ac:dyDescent="0.25">
      <c r="A542" s="3">
        <v>537</v>
      </c>
      <c r="B542" s="4" t="str">
        <f>"00850345"</f>
        <v>00850345</v>
      </c>
    </row>
    <row r="543" spans="1:2" x14ac:dyDescent="0.25">
      <c r="A543" s="3">
        <v>538</v>
      </c>
      <c r="B543" s="4" t="str">
        <f>"00850444"</f>
        <v>00850444</v>
      </c>
    </row>
    <row r="544" spans="1:2" x14ac:dyDescent="0.25">
      <c r="A544" s="3">
        <v>539</v>
      </c>
      <c r="B544" s="4" t="str">
        <f>"00850653"</f>
        <v>00850653</v>
      </c>
    </row>
    <row r="545" spans="1:2" x14ac:dyDescent="0.25">
      <c r="A545" s="3">
        <v>540</v>
      </c>
      <c r="B545" s="4" t="str">
        <f>"00851928"</f>
        <v>00851928</v>
      </c>
    </row>
    <row r="546" spans="1:2" x14ac:dyDescent="0.25">
      <c r="A546" s="3">
        <v>541</v>
      </c>
      <c r="B546" s="4" t="str">
        <f>"00851935"</f>
        <v>00851935</v>
      </c>
    </row>
    <row r="547" spans="1:2" x14ac:dyDescent="0.25">
      <c r="A547" s="3">
        <v>542</v>
      </c>
      <c r="B547" s="4" t="str">
        <f>"00851992"</f>
        <v>00851992</v>
      </c>
    </row>
    <row r="548" spans="1:2" x14ac:dyDescent="0.25">
      <c r="A548" s="3">
        <v>543</v>
      </c>
      <c r="B548" s="4" t="str">
        <f>"00852066"</f>
        <v>00852066</v>
      </c>
    </row>
    <row r="549" spans="1:2" x14ac:dyDescent="0.25">
      <c r="A549" s="3">
        <v>544</v>
      </c>
      <c r="B549" s="4" t="str">
        <f>"00852505"</f>
        <v>00852505</v>
      </c>
    </row>
    <row r="550" spans="1:2" x14ac:dyDescent="0.25">
      <c r="A550" s="3">
        <v>545</v>
      </c>
      <c r="B550" s="4" t="str">
        <f>"00852578"</f>
        <v>00852578</v>
      </c>
    </row>
    <row r="551" spans="1:2" x14ac:dyDescent="0.25">
      <c r="A551" s="3">
        <v>546</v>
      </c>
      <c r="B551" s="4" t="str">
        <f>"00853028"</f>
        <v>00853028</v>
      </c>
    </row>
    <row r="552" spans="1:2" x14ac:dyDescent="0.25">
      <c r="A552" s="3">
        <v>547</v>
      </c>
      <c r="B552" s="4" t="str">
        <f>"00859658"</f>
        <v>00859658</v>
      </c>
    </row>
    <row r="553" spans="1:2" x14ac:dyDescent="0.25">
      <c r="A553" s="3">
        <v>548</v>
      </c>
      <c r="B553" s="4" t="str">
        <f>"00864767"</f>
        <v>00864767</v>
      </c>
    </row>
    <row r="554" spans="1:2" x14ac:dyDescent="0.25">
      <c r="A554" s="3">
        <v>549</v>
      </c>
      <c r="B554" s="4" t="str">
        <f>"00867086"</f>
        <v>00867086</v>
      </c>
    </row>
    <row r="555" spans="1:2" x14ac:dyDescent="0.25">
      <c r="A555" s="3">
        <v>550</v>
      </c>
      <c r="B555" s="4" t="str">
        <f>"00867956"</f>
        <v>00867956</v>
      </c>
    </row>
    <row r="556" spans="1:2" x14ac:dyDescent="0.25">
      <c r="A556" s="3">
        <v>551</v>
      </c>
      <c r="B556" s="4" t="str">
        <f>"00869214"</f>
        <v>00869214</v>
      </c>
    </row>
    <row r="557" spans="1:2" x14ac:dyDescent="0.25">
      <c r="A557" s="3">
        <v>552</v>
      </c>
      <c r="B557" s="4" t="str">
        <f>"00869774"</f>
        <v>00869774</v>
      </c>
    </row>
    <row r="558" spans="1:2" x14ac:dyDescent="0.25">
      <c r="A558" s="3">
        <v>553</v>
      </c>
      <c r="B558" s="4" t="str">
        <f>"00870077"</f>
        <v>00870077</v>
      </c>
    </row>
    <row r="559" spans="1:2" x14ac:dyDescent="0.25">
      <c r="A559" s="3">
        <v>554</v>
      </c>
      <c r="B559" s="4" t="str">
        <f>"00870766"</f>
        <v>00870766</v>
      </c>
    </row>
    <row r="560" spans="1:2" x14ac:dyDescent="0.25">
      <c r="A560" s="3">
        <v>555</v>
      </c>
      <c r="B560" s="4" t="str">
        <f>"00870964"</f>
        <v>00870964</v>
      </c>
    </row>
    <row r="561" spans="1:2" x14ac:dyDescent="0.25">
      <c r="A561" s="3">
        <v>556</v>
      </c>
      <c r="B561" s="4" t="str">
        <f>"00871952"</f>
        <v>00871952</v>
      </c>
    </row>
    <row r="562" spans="1:2" x14ac:dyDescent="0.25">
      <c r="A562" s="3">
        <v>557</v>
      </c>
      <c r="B562" s="4" t="str">
        <f>"00872352"</f>
        <v>00872352</v>
      </c>
    </row>
    <row r="563" spans="1:2" x14ac:dyDescent="0.25">
      <c r="A563" s="3">
        <v>558</v>
      </c>
      <c r="B563" s="4" t="str">
        <f>"00873514"</f>
        <v>00873514</v>
      </c>
    </row>
    <row r="564" spans="1:2" x14ac:dyDescent="0.25">
      <c r="A564" s="3">
        <v>559</v>
      </c>
      <c r="B564" s="4" t="str">
        <f>"00874317"</f>
        <v>00874317</v>
      </c>
    </row>
    <row r="565" spans="1:2" x14ac:dyDescent="0.25">
      <c r="A565" s="3">
        <v>560</v>
      </c>
      <c r="B565" s="4" t="str">
        <f>"00874442"</f>
        <v>00874442</v>
      </c>
    </row>
    <row r="566" spans="1:2" x14ac:dyDescent="0.25">
      <c r="A566" s="3">
        <v>561</v>
      </c>
      <c r="B566" s="4" t="str">
        <f>"00878092"</f>
        <v>00878092</v>
      </c>
    </row>
    <row r="567" spans="1:2" x14ac:dyDescent="0.25">
      <c r="A567" s="3">
        <v>562</v>
      </c>
      <c r="B567" s="4" t="str">
        <f>"00878775"</f>
        <v>00878775</v>
      </c>
    </row>
    <row r="568" spans="1:2" x14ac:dyDescent="0.25">
      <c r="A568" s="3">
        <v>563</v>
      </c>
      <c r="B568" s="4" t="str">
        <f>"00879260"</f>
        <v>00879260</v>
      </c>
    </row>
    <row r="569" spans="1:2" x14ac:dyDescent="0.25">
      <c r="A569" s="3">
        <v>564</v>
      </c>
      <c r="B569" s="4" t="str">
        <f>"00881764"</f>
        <v>00881764</v>
      </c>
    </row>
    <row r="570" spans="1:2" x14ac:dyDescent="0.25">
      <c r="A570" s="3">
        <v>565</v>
      </c>
      <c r="B570" s="4" t="str">
        <f>"00882480"</f>
        <v>00882480</v>
      </c>
    </row>
    <row r="571" spans="1:2" x14ac:dyDescent="0.25">
      <c r="A571" s="3">
        <v>566</v>
      </c>
      <c r="B571" s="4" t="str">
        <f>"00885395"</f>
        <v>00885395</v>
      </c>
    </row>
    <row r="572" spans="1:2" x14ac:dyDescent="0.25">
      <c r="A572" s="3">
        <v>567</v>
      </c>
      <c r="B572" s="4" t="str">
        <f>"00888763"</f>
        <v>00888763</v>
      </c>
    </row>
    <row r="573" spans="1:2" x14ac:dyDescent="0.25">
      <c r="A573" s="3">
        <v>568</v>
      </c>
      <c r="B573" s="4" t="str">
        <f>"00888768"</f>
        <v>00888768</v>
      </c>
    </row>
    <row r="574" spans="1:2" x14ac:dyDescent="0.25">
      <c r="A574" s="3">
        <v>569</v>
      </c>
      <c r="B574" s="4" t="str">
        <f>"00888934"</f>
        <v>00888934</v>
      </c>
    </row>
    <row r="575" spans="1:2" x14ac:dyDescent="0.25">
      <c r="A575" s="3">
        <v>570</v>
      </c>
      <c r="B575" s="4" t="str">
        <f>"00889395"</f>
        <v>00889395</v>
      </c>
    </row>
    <row r="576" spans="1:2" x14ac:dyDescent="0.25">
      <c r="A576" s="3">
        <v>571</v>
      </c>
      <c r="B576" s="4" t="str">
        <f>"00890442"</f>
        <v>00890442</v>
      </c>
    </row>
    <row r="577" spans="1:2" x14ac:dyDescent="0.25">
      <c r="A577" s="3">
        <v>572</v>
      </c>
      <c r="B577" s="4" t="str">
        <f>"00890638"</f>
        <v>00890638</v>
      </c>
    </row>
    <row r="578" spans="1:2" x14ac:dyDescent="0.25">
      <c r="A578" s="3">
        <v>573</v>
      </c>
      <c r="B578" s="4" t="str">
        <f>"00890935"</f>
        <v>00890935</v>
      </c>
    </row>
    <row r="579" spans="1:2" x14ac:dyDescent="0.25">
      <c r="A579" s="3">
        <v>574</v>
      </c>
      <c r="B579" s="4" t="str">
        <f>"00891161"</f>
        <v>00891161</v>
      </c>
    </row>
    <row r="580" spans="1:2" x14ac:dyDescent="0.25">
      <c r="A580" s="3">
        <v>575</v>
      </c>
      <c r="B580" s="4" t="str">
        <f>"00891550"</f>
        <v>00891550</v>
      </c>
    </row>
    <row r="581" spans="1:2" x14ac:dyDescent="0.25">
      <c r="A581" s="3">
        <v>576</v>
      </c>
      <c r="B581" s="4" t="str">
        <f>"00891563"</f>
        <v>00891563</v>
      </c>
    </row>
    <row r="582" spans="1:2" x14ac:dyDescent="0.25">
      <c r="A582" s="3">
        <v>577</v>
      </c>
      <c r="B582" s="4" t="str">
        <f>"00897293"</f>
        <v>00897293</v>
      </c>
    </row>
    <row r="583" spans="1:2" x14ac:dyDescent="0.25">
      <c r="A583" s="3">
        <v>578</v>
      </c>
      <c r="B583" s="4" t="str">
        <f>"00897736"</f>
        <v>00897736</v>
      </c>
    </row>
    <row r="584" spans="1:2" x14ac:dyDescent="0.25">
      <c r="A584" s="3">
        <v>579</v>
      </c>
      <c r="B584" s="4" t="str">
        <f>"00898047"</f>
        <v>00898047</v>
      </c>
    </row>
    <row r="585" spans="1:2" x14ac:dyDescent="0.25">
      <c r="A585" s="3">
        <v>580</v>
      </c>
      <c r="B585" s="4" t="str">
        <f>"00899637"</f>
        <v>00899637</v>
      </c>
    </row>
    <row r="586" spans="1:2" x14ac:dyDescent="0.25">
      <c r="A586" s="3">
        <v>581</v>
      </c>
      <c r="B586" s="4" t="str">
        <f>"00899769"</f>
        <v>00899769</v>
      </c>
    </row>
    <row r="587" spans="1:2" x14ac:dyDescent="0.25">
      <c r="A587" s="3">
        <v>582</v>
      </c>
      <c r="B587" s="4" t="str">
        <f>"00901319"</f>
        <v>00901319</v>
      </c>
    </row>
    <row r="588" spans="1:2" x14ac:dyDescent="0.25">
      <c r="A588" s="3">
        <v>583</v>
      </c>
      <c r="B588" s="4" t="str">
        <f>"00901546"</f>
        <v>00901546</v>
      </c>
    </row>
    <row r="589" spans="1:2" x14ac:dyDescent="0.25">
      <c r="A589" s="3">
        <v>584</v>
      </c>
      <c r="B589" s="4" t="str">
        <f>"00902467"</f>
        <v>00902467</v>
      </c>
    </row>
    <row r="590" spans="1:2" x14ac:dyDescent="0.25">
      <c r="A590" s="3">
        <v>585</v>
      </c>
      <c r="B590" s="4" t="str">
        <f>"00902689"</f>
        <v>00902689</v>
      </c>
    </row>
    <row r="591" spans="1:2" x14ac:dyDescent="0.25">
      <c r="A591" s="3">
        <v>586</v>
      </c>
      <c r="B591" s="4" t="str">
        <f>"00902739"</f>
        <v>00902739</v>
      </c>
    </row>
    <row r="592" spans="1:2" x14ac:dyDescent="0.25">
      <c r="A592" s="3">
        <v>587</v>
      </c>
      <c r="B592" s="4" t="str">
        <f>"00903184"</f>
        <v>00903184</v>
      </c>
    </row>
    <row r="593" spans="1:2" x14ac:dyDescent="0.25">
      <c r="A593" s="3">
        <v>588</v>
      </c>
      <c r="B593" s="4" t="str">
        <f>"00903769"</f>
        <v>00903769</v>
      </c>
    </row>
    <row r="594" spans="1:2" x14ac:dyDescent="0.25">
      <c r="A594" s="3">
        <v>589</v>
      </c>
      <c r="B594" s="4" t="str">
        <f>"00903989"</f>
        <v>00903989</v>
      </c>
    </row>
    <row r="595" spans="1:2" x14ac:dyDescent="0.25">
      <c r="A595" s="3">
        <v>590</v>
      </c>
      <c r="B595" s="4" t="str">
        <f>"00904585"</f>
        <v>00904585</v>
      </c>
    </row>
    <row r="596" spans="1:2" x14ac:dyDescent="0.25">
      <c r="A596" s="3">
        <v>591</v>
      </c>
      <c r="B596" s="4" t="str">
        <f>"00904638"</f>
        <v>00904638</v>
      </c>
    </row>
    <row r="597" spans="1:2" x14ac:dyDescent="0.25">
      <c r="A597" s="3">
        <v>592</v>
      </c>
      <c r="B597" s="4" t="str">
        <f>"00905522"</f>
        <v>00905522</v>
      </c>
    </row>
    <row r="598" spans="1:2" x14ac:dyDescent="0.25">
      <c r="A598" s="3">
        <v>593</v>
      </c>
      <c r="B598" s="4" t="str">
        <f>"00905936"</f>
        <v>00905936</v>
      </c>
    </row>
    <row r="599" spans="1:2" x14ac:dyDescent="0.25">
      <c r="A599" s="3">
        <v>594</v>
      </c>
      <c r="B599" s="4" t="str">
        <f>"00906015"</f>
        <v>00906015</v>
      </c>
    </row>
    <row r="600" spans="1:2" x14ac:dyDescent="0.25">
      <c r="A600" s="3">
        <v>595</v>
      </c>
      <c r="B600" s="4" t="str">
        <f>"00906397"</f>
        <v>00906397</v>
      </c>
    </row>
    <row r="601" spans="1:2" x14ac:dyDescent="0.25">
      <c r="A601" s="3">
        <v>596</v>
      </c>
      <c r="B601" s="4" t="str">
        <f>"00908208"</f>
        <v>00908208</v>
      </c>
    </row>
    <row r="602" spans="1:2" x14ac:dyDescent="0.25">
      <c r="A602" s="3">
        <v>597</v>
      </c>
      <c r="B602" s="4" t="str">
        <f>"00908349"</f>
        <v>00908349</v>
      </c>
    </row>
    <row r="603" spans="1:2" x14ac:dyDescent="0.25">
      <c r="A603" s="3">
        <v>598</v>
      </c>
      <c r="B603" s="4" t="str">
        <f>"00908816"</f>
        <v>00908816</v>
      </c>
    </row>
    <row r="604" spans="1:2" x14ac:dyDescent="0.25">
      <c r="A604" s="3">
        <v>599</v>
      </c>
      <c r="B604" s="4" t="str">
        <f>"00909161"</f>
        <v>00909161</v>
      </c>
    </row>
    <row r="605" spans="1:2" x14ac:dyDescent="0.25">
      <c r="A605" s="3">
        <v>600</v>
      </c>
      <c r="B605" s="4" t="str">
        <f>"00911014"</f>
        <v>00911014</v>
      </c>
    </row>
    <row r="606" spans="1:2" x14ac:dyDescent="0.25">
      <c r="A606" s="3">
        <v>601</v>
      </c>
      <c r="B606" s="4" t="str">
        <f>"00911129"</f>
        <v>00911129</v>
      </c>
    </row>
    <row r="607" spans="1:2" x14ac:dyDescent="0.25">
      <c r="A607" s="3">
        <v>602</v>
      </c>
      <c r="B607" s="4" t="str">
        <f>"00911229"</f>
        <v>00911229</v>
      </c>
    </row>
    <row r="608" spans="1:2" x14ac:dyDescent="0.25">
      <c r="A608" s="3">
        <v>603</v>
      </c>
      <c r="B608" s="4" t="str">
        <f>"00912627"</f>
        <v>00912627</v>
      </c>
    </row>
    <row r="609" spans="1:2" x14ac:dyDescent="0.25">
      <c r="A609" s="3">
        <v>604</v>
      </c>
      <c r="B609" s="4" t="str">
        <f>"00912916"</f>
        <v>00912916</v>
      </c>
    </row>
    <row r="610" spans="1:2" x14ac:dyDescent="0.25">
      <c r="A610" s="3">
        <v>605</v>
      </c>
      <c r="B610" s="4" t="str">
        <f>"00914187"</f>
        <v>00914187</v>
      </c>
    </row>
    <row r="611" spans="1:2" x14ac:dyDescent="0.25">
      <c r="A611" s="3">
        <v>606</v>
      </c>
      <c r="B611" s="4" t="str">
        <f>"00915149"</f>
        <v>00915149</v>
      </c>
    </row>
    <row r="612" spans="1:2" x14ac:dyDescent="0.25">
      <c r="A612" s="3">
        <v>607</v>
      </c>
      <c r="B612" s="4" t="str">
        <f>"00915181"</f>
        <v>00915181</v>
      </c>
    </row>
    <row r="613" spans="1:2" x14ac:dyDescent="0.25">
      <c r="A613" s="3">
        <v>608</v>
      </c>
      <c r="B613" s="4" t="str">
        <f>"00915393"</f>
        <v>00915393</v>
      </c>
    </row>
    <row r="614" spans="1:2" x14ac:dyDescent="0.25">
      <c r="A614" s="3">
        <v>609</v>
      </c>
      <c r="B614" s="4" t="str">
        <f>"00915534"</f>
        <v>00915534</v>
      </c>
    </row>
    <row r="615" spans="1:2" x14ac:dyDescent="0.25">
      <c r="A615" s="3">
        <v>610</v>
      </c>
      <c r="B615" s="4" t="str">
        <f>"00917177"</f>
        <v>00917177</v>
      </c>
    </row>
    <row r="616" spans="1:2" x14ac:dyDescent="0.25">
      <c r="A616" s="3">
        <v>611</v>
      </c>
      <c r="B616" s="4" t="str">
        <f>"00917431"</f>
        <v>00917431</v>
      </c>
    </row>
    <row r="617" spans="1:2" x14ac:dyDescent="0.25">
      <c r="A617" s="3">
        <v>612</v>
      </c>
      <c r="B617" s="4" t="str">
        <f>"00919248"</f>
        <v>00919248</v>
      </c>
    </row>
    <row r="618" spans="1:2" x14ac:dyDescent="0.25">
      <c r="A618" s="3">
        <v>613</v>
      </c>
      <c r="B618" s="4" t="str">
        <f>"00919386"</f>
        <v>00919386</v>
      </c>
    </row>
    <row r="619" spans="1:2" x14ac:dyDescent="0.25">
      <c r="A619" s="3">
        <v>614</v>
      </c>
      <c r="B619" s="4" t="str">
        <f>"00919647"</f>
        <v>00919647</v>
      </c>
    </row>
    <row r="620" spans="1:2" x14ac:dyDescent="0.25">
      <c r="A620" s="3">
        <v>615</v>
      </c>
      <c r="B620" s="4" t="str">
        <f>"00920071"</f>
        <v>00920071</v>
      </c>
    </row>
    <row r="621" spans="1:2" x14ac:dyDescent="0.25">
      <c r="A621" s="3">
        <v>616</v>
      </c>
      <c r="B621" s="4" t="str">
        <f>"00920759"</f>
        <v>00920759</v>
      </c>
    </row>
    <row r="622" spans="1:2" x14ac:dyDescent="0.25">
      <c r="A622" s="3">
        <v>617</v>
      </c>
      <c r="B622" s="4" t="str">
        <f>"00921980"</f>
        <v>00921980</v>
      </c>
    </row>
    <row r="623" spans="1:2" x14ac:dyDescent="0.25">
      <c r="A623" s="3">
        <v>618</v>
      </c>
      <c r="B623" s="4" t="str">
        <f>"00922408"</f>
        <v>00922408</v>
      </c>
    </row>
    <row r="624" spans="1:2" x14ac:dyDescent="0.25">
      <c r="A624" s="3">
        <v>619</v>
      </c>
      <c r="B624" s="4" t="str">
        <f>"00922658"</f>
        <v>00922658</v>
      </c>
    </row>
    <row r="625" spans="1:2" x14ac:dyDescent="0.25">
      <c r="A625" s="3">
        <v>620</v>
      </c>
      <c r="B625" s="4" t="str">
        <f>"00924399"</f>
        <v>00924399</v>
      </c>
    </row>
    <row r="626" spans="1:2" x14ac:dyDescent="0.25">
      <c r="A626" s="3">
        <v>621</v>
      </c>
      <c r="B626" s="4" t="str">
        <f>"00924629"</f>
        <v>00924629</v>
      </c>
    </row>
    <row r="627" spans="1:2" x14ac:dyDescent="0.25">
      <c r="A627" s="3">
        <v>622</v>
      </c>
      <c r="B627" s="4" t="str">
        <f>"00926027"</f>
        <v>00926027</v>
      </c>
    </row>
    <row r="628" spans="1:2" x14ac:dyDescent="0.25">
      <c r="A628" s="3">
        <v>623</v>
      </c>
      <c r="B628" s="4" t="str">
        <f>"00928396"</f>
        <v>00928396</v>
      </c>
    </row>
    <row r="629" spans="1:2" x14ac:dyDescent="0.25">
      <c r="A629" s="3">
        <v>624</v>
      </c>
      <c r="B629" s="4" t="str">
        <f>"00929799"</f>
        <v>00929799</v>
      </c>
    </row>
    <row r="630" spans="1:2" x14ac:dyDescent="0.25">
      <c r="A630" s="3">
        <v>625</v>
      </c>
      <c r="B630" s="4" t="str">
        <f>"00929880"</f>
        <v>00929880</v>
      </c>
    </row>
    <row r="631" spans="1:2" x14ac:dyDescent="0.25">
      <c r="A631" s="3">
        <v>626</v>
      </c>
      <c r="B631" s="4" t="str">
        <f>"00930508"</f>
        <v>00930508</v>
      </c>
    </row>
    <row r="632" spans="1:2" x14ac:dyDescent="0.25">
      <c r="A632" s="3">
        <v>627</v>
      </c>
      <c r="B632" s="4" t="str">
        <f>"00931469"</f>
        <v>00931469</v>
      </c>
    </row>
    <row r="633" spans="1:2" x14ac:dyDescent="0.25">
      <c r="A633" s="3">
        <v>628</v>
      </c>
      <c r="B633" s="4" t="str">
        <f>"00931952"</f>
        <v>00931952</v>
      </c>
    </row>
    <row r="634" spans="1:2" x14ac:dyDescent="0.25">
      <c r="A634" s="3">
        <v>629</v>
      </c>
      <c r="B634" s="4" t="str">
        <f>"00934197"</f>
        <v>00934197</v>
      </c>
    </row>
    <row r="635" spans="1:2" x14ac:dyDescent="0.25">
      <c r="A635" s="3">
        <v>630</v>
      </c>
      <c r="B635" s="4" t="str">
        <f>"00935464"</f>
        <v>00935464</v>
      </c>
    </row>
    <row r="636" spans="1:2" x14ac:dyDescent="0.25">
      <c r="A636" s="3">
        <v>631</v>
      </c>
      <c r="B636" s="4" t="str">
        <f>"00939712"</f>
        <v>00939712</v>
      </c>
    </row>
    <row r="637" spans="1:2" x14ac:dyDescent="0.25">
      <c r="A637" s="3">
        <v>632</v>
      </c>
      <c r="B637" s="4" t="str">
        <f>"00944351"</f>
        <v>00944351</v>
      </c>
    </row>
    <row r="638" spans="1:2" x14ac:dyDescent="0.25">
      <c r="A638" s="3">
        <v>633</v>
      </c>
      <c r="B638" s="4" t="str">
        <f>"00949115"</f>
        <v>00949115</v>
      </c>
    </row>
    <row r="639" spans="1:2" x14ac:dyDescent="0.25">
      <c r="A639" s="3">
        <v>634</v>
      </c>
      <c r="B639" s="4" t="str">
        <f>"00956865"</f>
        <v>00956865</v>
      </c>
    </row>
    <row r="640" spans="1:2" x14ac:dyDescent="0.25">
      <c r="A640" s="3">
        <v>635</v>
      </c>
      <c r="B640" s="4" t="str">
        <f>"00959783"</f>
        <v>00959783</v>
      </c>
    </row>
    <row r="641" spans="1:2" x14ac:dyDescent="0.25">
      <c r="A641" s="3">
        <v>636</v>
      </c>
      <c r="B641" s="4" t="str">
        <f>"00964219"</f>
        <v>00964219</v>
      </c>
    </row>
    <row r="642" spans="1:2" x14ac:dyDescent="0.25">
      <c r="A642" s="3">
        <v>637</v>
      </c>
      <c r="B642" s="4" t="str">
        <f>"00965240"</f>
        <v>00965240</v>
      </c>
    </row>
    <row r="643" spans="1:2" x14ac:dyDescent="0.25">
      <c r="A643" s="3">
        <v>638</v>
      </c>
      <c r="B643" s="4" t="str">
        <f>"00966702"</f>
        <v>00966702</v>
      </c>
    </row>
    <row r="644" spans="1:2" x14ac:dyDescent="0.25">
      <c r="A644" s="3">
        <v>639</v>
      </c>
      <c r="B644" s="4" t="str">
        <f>"00967901"</f>
        <v>00967901</v>
      </c>
    </row>
    <row r="645" spans="1:2" x14ac:dyDescent="0.25">
      <c r="A645" s="3">
        <v>640</v>
      </c>
      <c r="B645" s="4" t="str">
        <f>"00967906"</f>
        <v>00967906</v>
      </c>
    </row>
    <row r="646" spans="1:2" x14ac:dyDescent="0.25">
      <c r="A646" s="3">
        <v>641</v>
      </c>
      <c r="B646" s="4" t="str">
        <f>"00971188"</f>
        <v>00971188</v>
      </c>
    </row>
    <row r="647" spans="1:2" x14ac:dyDescent="0.25">
      <c r="A647" s="3">
        <v>642</v>
      </c>
      <c r="B647" s="4" t="str">
        <f>"00972386"</f>
        <v>00972386</v>
      </c>
    </row>
    <row r="648" spans="1:2" x14ac:dyDescent="0.25">
      <c r="A648" s="3">
        <v>643</v>
      </c>
      <c r="B648" s="4" t="str">
        <f>"00972890"</f>
        <v>00972890</v>
      </c>
    </row>
    <row r="649" spans="1:2" x14ac:dyDescent="0.25">
      <c r="A649" s="3">
        <v>644</v>
      </c>
      <c r="B649" s="4" t="str">
        <f>"00973093"</f>
        <v>00973093</v>
      </c>
    </row>
    <row r="650" spans="1:2" x14ac:dyDescent="0.25">
      <c r="A650" s="3">
        <v>645</v>
      </c>
      <c r="B650" s="4" t="str">
        <f>"00974481"</f>
        <v>00974481</v>
      </c>
    </row>
    <row r="651" spans="1:2" x14ac:dyDescent="0.25">
      <c r="A651" s="3">
        <v>646</v>
      </c>
      <c r="B651" s="4" t="str">
        <f>"00974665"</f>
        <v>00974665</v>
      </c>
    </row>
    <row r="652" spans="1:2" x14ac:dyDescent="0.25">
      <c r="A652" s="3">
        <v>647</v>
      </c>
      <c r="B652" s="4" t="str">
        <f>"00974928"</f>
        <v>00974928</v>
      </c>
    </row>
    <row r="653" spans="1:2" x14ac:dyDescent="0.25">
      <c r="A653" s="3">
        <v>648</v>
      </c>
      <c r="B653" s="4" t="str">
        <f>"00975589"</f>
        <v>00975589</v>
      </c>
    </row>
    <row r="654" spans="1:2" x14ac:dyDescent="0.25">
      <c r="A654" s="3">
        <v>649</v>
      </c>
      <c r="B654" s="4" t="str">
        <f>"00975935"</f>
        <v>00975935</v>
      </c>
    </row>
    <row r="655" spans="1:2" x14ac:dyDescent="0.25">
      <c r="A655" s="3">
        <v>650</v>
      </c>
      <c r="B655" s="4" t="str">
        <f>"00977111"</f>
        <v>00977111</v>
      </c>
    </row>
    <row r="656" spans="1:2" x14ac:dyDescent="0.25">
      <c r="A656" s="3">
        <v>651</v>
      </c>
      <c r="B656" s="4" t="str">
        <f>"00977529"</f>
        <v>00977529</v>
      </c>
    </row>
    <row r="657" spans="1:2" x14ac:dyDescent="0.25">
      <c r="A657" s="3">
        <v>652</v>
      </c>
      <c r="B657" s="4" t="str">
        <f>"00977612"</f>
        <v>00977612</v>
      </c>
    </row>
    <row r="658" spans="1:2" x14ac:dyDescent="0.25">
      <c r="A658" s="3">
        <v>653</v>
      </c>
      <c r="B658" s="4" t="str">
        <f>"00977637"</f>
        <v>00977637</v>
      </c>
    </row>
    <row r="659" spans="1:2" x14ac:dyDescent="0.25">
      <c r="A659" s="3">
        <v>654</v>
      </c>
      <c r="B659" s="4" t="str">
        <f>"00978137"</f>
        <v>00978137</v>
      </c>
    </row>
    <row r="660" spans="1:2" x14ac:dyDescent="0.25">
      <c r="A660" s="3">
        <v>655</v>
      </c>
      <c r="B660" s="4" t="str">
        <f>"00978250"</f>
        <v>00978250</v>
      </c>
    </row>
    <row r="661" spans="1:2" x14ac:dyDescent="0.25">
      <c r="A661" s="3">
        <v>656</v>
      </c>
      <c r="B661" s="4" t="str">
        <f>"00978301"</f>
        <v>00978301</v>
      </c>
    </row>
    <row r="662" spans="1:2" x14ac:dyDescent="0.25">
      <c r="A662" s="3">
        <v>657</v>
      </c>
      <c r="B662" s="4" t="str">
        <f>"00981399"</f>
        <v>00981399</v>
      </c>
    </row>
    <row r="663" spans="1:2" x14ac:dyDescent="0.25">
      <c r="A663" s="3">
        <v>658</v>
      </c>
      <c r="B663" s="4" t="str">
        <f>"00982685"</f>
        <v>00982685</v>
      </c>
    </row>
    <row r="664" spans="1:2" x14ac:dyDescent="0.25">
      <c r="A664" s="3">
        <v>659</v>
      </c>
      <c r="B664" s="4" t="str">
        <f>"00983239"</f>
        <v>00983239</v>
      </c>
    </row>
    <row r="665" spans="1:2" x14ac:dyDescent="0.25">
      <c r="A665" s="3">
        <v>660</v>
      </c>
      <c r="B665" s="4" t="str">
        <f>"00988374"</f>
        <v>00988374</v>
      </c>
    </row>
    <row r="666" spans="1:2" x14ac:dyDescent="0.25">
      <c r="A666" s="3">
        <v>661</v>
      </c>
      <c r="B666" s="4" t="str">
        <f>"00988933"</f>
        <v>00988933</v>
      </c>
    </row>
    <row r="667" spans="1:2" x14ac:dyDescent="0.25">
      <c r="A667" s="3">
        <v>662</v>
      </c>
      <c r="B667" s="4" t="str">
        <f>"00989326"</f>
        <v>00989326</v>
      </c>
    </row>
    <row r="668" spans="1:2" x14ac:dyDescent="0.25">
      <c r="A668" s="3">
        <v>663</v>
      </c>
      <c r="B668" s="4" t="str">
        <f>"00989425"</f>
        <v>00989425</v>
      </c>
    </row>
    <row r="669" spans="1:2" x14ac:dyDescent="0.25">
      <c r="A669" s="3">
        <v>664</v>
      </c>
      <c r="B669" s="4" t="str">
        <f>"00989597"</f>
        <v>00989597</v>
      </c>
    </row>
    <row r="670" spans="1:2" x14ac:dyDescent="0.25">
      <c r="A670" s="3">
        <v>665</v>
      </c>
      <c r="B670" s="4" t="str">
        <f>"00990171"</f>
        <v>00990171</v>
      </c>
    </row>
    <row r="671" spans="1:2" x14ac:dyDescent="0.25">
      <c r="A671" s="3">
        <v>666</v>
      </c>
      <c r="B671" s="4" t="str">
        <f>"00991790"</f>
        <v>00991790</v>
      </c>
    </row>
    <row r="672" spans="1:2" x14ac:dyDescent="0.25">
      <c r="A672" s="3">
        <v>667</v>
      </c>
      <c r="B672" s="4" t="str">
        <f>"00992150"</f>
        <v>00992150</v>
      </c>
    </row>
    <row r="673" spans="1:2" x14ac:dyDescent="0.25">
      <c r="A673" s="3">
        <v>668</v>
      </c>
      <c r="B673" s="4" t="str">
        <f>"00993054"</f>
        <v>00993054</v>
      </c>
    </row>
    <row r="674" spans="1:2" x14ac:dyDescent="0.25">
      <c r="A674" s="3">
        <v>669</v>
      </c>
      <c r="B674" s="4" t="str">
        <f>"00995724"</f>
        <v>00995724</v>
      </c>
    </row>
    <row r="675" spans="1:2" x14ac:dyDescent="0.25">
      <c r="A675" s="3">
        <v>670</v>
      </c>
      <c r="B675" s="4" t="str">
        <f>"00997241"</f>
        <v>00997241</v>
      </c>
    </row>
    <row r="676" spans="1:2" x14ac:dyDescent="0.25">
      <c r="A676" s="3">
        <v>671</v>
      </c>
      <c r="B676" s="4" t="str">
        <f>"00997897"</f>
        <v>00997897</v>
      </c>
    </row>
    <row r="677" spans="1:2" x14ac:dyDescent="0.25">
      <c r="A677" s="3">
        <v>672</v>
      </c>
      <c r="B677" s="4" t="str">
        <f>"00998197"</f>
        <v>00998197</v>
      </c>
    </row>
    <row r="678" spans="1:2" x14ac:dyDescent="0.25">
      <c r="A678" s="3">
        <v>673</v>
      </c>
      <c r="B678" s="4" t="str">
        <f>"00998213"</f>
        <v>00998213</v>
      </c>
    </row>
    <row r="679" spans="1:2" x14ac:dyDescent="0.25">
      <c r="A679" s="3">
        <v>674</v>
      </c>
      <c r="B679" s="4" t="str">
        <f>"00998402"</f>
        <v>00998402</v>
      </c>
    </row>
    <row r="680" spans="1:2" x14ac:dyDescent="0.25">
      <c r="A680" s="3">
        <v>675</v>
      </c>
      <c r="B680" s="4" t="str">
        <f>"00998432"</f>
        <v>00998432</v>
      </c>
    </row>
    <row r="681" spans="1:2" x14ac:dyDescent="0.25">
      <c r="A681" s="3">
        <v>676</v>
      </c>
      <c r="B681" s="4" t="str">
        <f>"00999378"</f>
        <v>00999378</v>
      </c>
    </row>
    <row r="682" spans="1:2" x14ac:dyDescent="0.25">
      <c r="A682" s="3">
        <v>677</v>
      </c>
      <c r="B682" s="4" t="str">
        <f>"01000025"</f>
        <v>01000025</v>
      </c>
    </row>
    <row r="683" spans="1:2" x14ac:dyDescent="0.25">
      <c r="A683" s="3">
        <v>678</v>
      </c>
      <c r="B683" s="4" t="str">
        <f>"01000169"</f>
        <v>01000169</v>
      </c>
    </row>
    <row r="684" spans="1:2" x14ac:dyDescent="0.25">
      <c r="A684" s="3">
        <v>679</v>
      </c>
      <c r="B684" s="4" t="str">
        <f>"01000344"</f>
        <v>01000344</v>
      </c>
    </row>
    <row r="685" spans="1:2" x14ac:dyDescent="0.25">
      <c r="A685" s="3">
        <v>680</v>
      </c>
      <c r="B685" s="4" t="str">
        <f>"01000513"</f>
        <v>01000513</v>
      </c>
    </row>
    <row r="686" spans="1:2" x14ac:dyDescent="0.25">
      <c r="A686" s="3">
        <v>681</v>
      </c>
      <c r="B686" s="4" t="str">
        <f>"01002231"</f>
        <v>01002231</v>
      </c>
    </row>
    <row r="687" spans="1:2" x14ac:dyDescent="0.25">
      <c r="A687" s="3">
        <v>682</v>
      </c>
      <c r="B687" s="4" t="str">
        <f>"01003145"</f>
        <v>01003145</v>
      </c>
    </row>
    <row r="688" spans="1:2" x14ac:dyDescent="0.25">
      <c r="A688" s="3">
        <v>683</v>
      </c>
      <c r="B688" s="4" t="str">
        <f>"01004701"</f>
        <v>01004701</v>
      </c>
    </row>
    <row r="689" spans="1:2" x14ac:dyDescent="0.25">
      <c r="A689" s="3">
        <v>684</v>
      </c>
      <c r="B689" s="4" t="str">
        <f>"01006031"</f>
        <v>01006031</v>
      </c>
    </row>
    <row r="690" spans="1:2" x14ac:dyDescent="0.25">
      <c r="A690" s="3">
        <v>685</v>
      </c>
      <c r="B690" s="4" t="str">
        <f>"01006621"</f>
        <v>01006621</v>
      </c>
    </row>
    <row r="691" spans="1:2" x14ac:dyDescent="0.25">
      <c r="A691" s="3">
        <v>686</v>
      </c>
      <c r="B691" s="4" t="str">
        <f>"01010703"</f>
        <v>01010703</v>
      </c>
    </row>
    <row r="692" spans="1:2" x14ac:dyDescent="0.25">
      <c r="A692" s="3">
        <v>687</v>
      </c>
      <c r="B692" s="4" t="str">
        <f>"01012192"</f>
        <v>01012192</v>
      </c>
    </row>
    <row r="693" spans="1:2" x14ac:dyDescent="0.25">
      <c r="A693" s="3">
        <v>688</v>
      </c>
      <c r="B693" s="4" t="str">
        <f>"01013580"</f>
        <v>01013580</v>
      </c>
    </row>
    <row r="694" spans="1:2" x14ac:dyDescent="0.25">
      <c r="A694" s="3">
        <v>689</v>
      </c>
      <c r="B694" s="4" t="str">
        <f>"01016012"</f>
        <v>01016012</v>
      </c>
    </row>
    <row r="695" spans="1:2" x14ac:dyDescent="0.25">
      <c r="A695" s="3">
        <v>690</v>
      </c>
      <c r="B695" s="4" t="str">
        <f>"01017360"</f>
        <v>01017360</v>
      </c>
    </row>
    <row r="696" spans="1:2" x14ac:dyDescent="0.25">
      <c r="A696" s="3">
        <v>691</v>
      </c>
      <c r="B696" s="4" t="str">
        <f>"01017967"</f>
        <v>01017967</v>
      </c>
    </row>
    <row r="697" spans="1:2" x14ac:dyDescent="0.25">
      <c r="A697" s="3">
        <v>692</v>
      </c>
      <c r="B697" s="4" t="str">
        <f>"01018134"</f>
        <v>01018134</v>
      </c>
    </row>
    <row r="698" spans="1:2" x14ac:dyDescent="0.25">
      <c r="A698" s="3">
        <v>693</v>
      </c>
      <c r="B698" s="4" t="str">
        <f>"01018352"</f>
        <v>01018352</v>
      </c>
    </row>
    <row r="699" spans="1:2" x14ac:dyDescent="0.25">
      <c r="A699" s="3">
        <v>694</v>
      </c>
      <c r="B699" s="4" t="str">
        <f>"01018437"</f>
        <v>01018437</v>
      </c>
    </row>
    <row r="700" spans="1:2" x14ac:dyDescent="0.25">
      <c r="A700" s="3">
        <v>695</v>
      </c>
      <c r="B700" s="4" t="str">
        <f>"01018719"</f>
        <v>01018719</v>
      </c>
    </row>
    <row r="701" spans="1:2" x14ac:dyDescent="0.25">
      <c r="A701" s="3">
        <v>696</v>
      </c>
      <c r="B701" s="4" t="str">
        <f>"01020507"</f>
        <v>01020507</v>
      </c>
    </row>
    <row r="702" spans="1:2" x14ac:dyDescent="0.25">
      <c r="A702" s="3">
        <v>697</v>
      </c>
      <c r="B702" s="4" t="str">
        <f>"01020562"</f>
        <v>01020562</v>
      </c>
    </row>
    <row r="703" spans="1:2" x14ac:dyDescent="0.25">
      <c r="A703" s="3">
        <v>698</v>
      </c>
      <c r="B703" s="4" t="str">
        <f>"01021743"</f>
        <v>01021743</v>
      </c>
    </row>
    <row r="704" spans="1:2" x14ac:dyDescent="0.25">
      <c r="A704" s="3">
        <v>699</v>
      </c>
      <c r="B704" s="4" t="str">
        <f>"01022485"</f>
        <v>01022485</v>
      </c>
    </row>
    <row r="705" spans="1:2" x14ac:dyDescent="0.25">
      <c r="A705" s="3">
        <v>700</v>
      </c>
      <c r="B705" s="4" t="str">
        <f>"01022626"</f>
        <v>01022626</v>
      </c>
    </row>
    <row r="706" spans="1:2" x14ac:dyDescent="0.25">
      <c r="A706" s="3">
        <v>701</v>
      </c>
      <c r="B706" s="4" t="str">
        <f>"01023049"</f>
        <v>01023049</v>
      </c>
    </row>
    <row r="707" spans="1:2" x14ac:dyDescent="0.25">
      <c r="A707" s="3">
        <v>702</v>
      </c>
      <c r="B707" s="4" t="str">
        <f>"01023064"</f>
        <v>01023064</v>
      </c>
    </row>
    <row r="708" spans="1:2" x14ac:dyDescent="0.25">
      <c r="A708" s="3">
        <v>703</v>
      </c>
      <c r="B708" s="4" t="str">
        <f>"01023266"</f>
        <v>01023266</v>
      </c>
    </row>
    <row r="709" spans="1:2" x14ac:dyDescent="0.25">
      <c r="A709" s="3">
        <v>704</v>
      </c>
      <c r="B709" s="4" t="str">
        <f>"01023306"</f>
        <v>01023306</v>
      </c>
    </row>
    <row r="710" spans="1:2" x14ac:dyDescent="0.25">
      <c r="A710" s="3">
        <v>705</v>
      </c>
      <c r="B710" s="4" t="str">
        <f>"01023982"</f>
        <v>01023982</v>
      </c>
    </row>
    <row r="711" spans="1:2" x14ac:dyDescent="0.25">
      <c r="A711" s="3">
        <v>706</v>
      </c>
      <c r="B711" s="4" t="str">
        <f>"01025134"</f>
        <v>01025134</v>
      </c>
    </row>
    <row r="712" spans="1:2" x14ac:dyDescent="0.25">
      <c r="A712" s="3">
        <v>707</v>
      </c>
      <c r="B712" s="4" t="str">
        <f>"01025277"</f>
        <v>01025277</v>
      </c>
    </row>
    <row r="713" spans="1:2" x14ac:dyDescent="0.25">
      <c r="A713" s="3">
        <v>708</v>
      </c>
      <c r="B713" s="4" t="str">
        <f>"01025554"</f>
        <v>01025554</v>
      </c>
    </row>
    <row r="714" spans="1:2" x14ac:dyDescent="0.25">
      <c r="A714" s="3">
        <v>709</v>
      </c>
      <c r="B714" s="4" t="str">
        <f>"01025563"</f>
        <v>01025563</v>
      </c>
    </row>
    <row r="715" spans="1:2" x14ac:dyDescent="0.25">
      <c r="A715" s="3">
        <v>710</v>
      </c>
      <c r="B715" s="4" t="str">
        <f>"01025965"</f>
        <v>01025965</v>
      </c>
    </row>
    <row r="716" spans="1:2" x14ac:dyDescent="0.25">
      <c r="A716" s="3">
        <v>711</v>
      </c>
      <c r="B716" s="4" t="str">
        <f>"01026722"</f>
        <v>01026722</v>
      </c>
    </row>
    <row r="717" spans="1:2" x14ac:dyDescent="0.25">
      <c r="A717" s="3">
        <v>712</v>
      </c>
      <c r="B717" s="4" t="str">
        <f>"01028311"</f>
        <v>01028311</v>
      </c>
    </row>
    <row r="718" spans="1:2" x14ac:dyDescent="0.25">
      <c r="A718" s="3">
        <v>713</v>
      </c>
      <c r="B718" s="4" t="str">
        <f>"01030211"</f>
        <v>01030211</v>
      </c>
    </row>
    <row r="719" spans="1:2" x14ac:dyDescent="0.25">
      <c r="A719" s="3">
        <v>714</v>
      </c>
      <c r="B719" s="4" t="str">
        <f>"01030384"</f>
        <v>01030384</v>
      </c>
    </row>
    <row r="720" spans="1:2" x14ac:dyDescent="0.25">
      <c r="A720" s="3">
        <v>715</v>
      </c>
      <c r="B720" s="4" t="str">
        <f>"01030677"</f>
        <v>01030677</v>
      </c>
    </row>
    <row r="721" spans="1:2" x14ac:dyDescent="0.25">
      <c r="A721" s="3">
        <v>716</v>
      </c>
      <c r="B721" s="4" t="str">
        <f>"01032060"</f>
        <v>01032060</v>
      </c>
    </row>
    <row r="722" spans="1:2" x14ac:dyDescent="0.25">
      <c r="A722" s="3">
        <v>717</v>
      </c>
      <c r="B722" s="4" t="str">
        <f>"01032147"</f>
        <v>01032147</v>
      </c>
    </row>
    <row r="723" spans="1:2" x14ac:dyDescent="0.25">
      <c r="A723" s="3">
        <v>718</v>
      </c>
      <c r="B723" s="4" t="str">
        <f>"01032471"</f>
        <v>01032471</v>
      </c>
    </row>
    <row r="724" spans="1:2" x14ac:dyDescent="0.25">
      <c r="A724" s="3">
        <v>719</v>
      </c>
      <c r="B724" s="4" t="str">
        <f>"01034269"</f>
        <v>01034269</v>
      </c>
    </row>
    <row r="725" spans="1:2" x14ac:dyDescent="0.25">
      <c r="A725" s="3">
        <v>720</v>
      </c>
      <c r="B725" s="4" t="str">
        <f>"01035759"</f>
        <v>01035759</v>
      </c>
    </row>
    <row r="726" spans="1:2" x14ac:dyDescent="0.25">
      <c r="A726" s="3">
        <v>721</v>
      </c>
      <c r="B726" s="4" t="str">
        <f>"01036089"</f>
        <v>01036089</v>
      </c>
    </row>
    <row r="727" spans="1:2" x14ac:dyDescent="0.25">
      <c r="A727" s="3">
        <v>722</v>
      </c>
      <c r="B727" s="4" t="str">
        <f>"01039052"</f>
        <v>01039052</v>
      </c>
    </row>
    <row r="728" spans="1:2" x14ac:dyDescent="0.25">
      <c r="A728" s="3">
        <v>723</v>
      </c>
      <c r="B728" s="4" t="str">
        <f>"01043754"</f>
        <v>01043754</v>
      </c>
    </row>
    <row r="729" spans="1:2" x14ac:dyDescent="0.25">
      <c r="A729" s="3">
        <v>724</v>
      </c>
      <c r="B729" s="4" t="str">
        <f>"01049162"</f>
        <v>01049162</v>
      </c>
    </row>
    <row r="730" spans="1:2" x14ac:dyDescent="0.25">
      <c r="A730" s="3">
        <v>725</v>
      </c>
      <c r="B730" s="4" t="str">
        <f>"01049839"</f>
        <v>01049839</v>
      </c>
    </row>
    <row r="731" spans="1:2" x14ac:dyDescent="0.25">
      <c r="A731" s="3">
        <v>726</v>
      </c>
      <c r="B731" s="4" t="str">
        <f>"01051252"</f>
        <v>01051252</v>
      </c>
    </row>
    <row r="732" spans="1:2" x14ac:dyDescent="0.25">
      <c r="A732" s="3">
        <v>727</v>
      </c>
      <c r="B732" s="4" t="str">
        <f>"01052028"</f>
        <v>01052028</v>
      </c>
    </row>
    <row r="733" spans="1:2" x14ac:dyDescent="0.25">
      <c r="A733" s="3">
        <v>728</v>
      </c>
      <c r="B733" s="4" t="str">
        <f>"01055521"</f>
        <v>01055521</v>
      </c>
    </row>
    <row r="734" spans="1:2" x14ac:dyDescent="0.25">
      <c r="A734" s="3">
        <v>729</v>
      </c>
      <c r="B734" s="4" t="str">
        <f>"01057134"</f>
        <v>01057134</v>
      </c>
    </row>
    <row r="735" spans="1:2" x14ac:dyDescent="0.25">
      <c r="A735" s="3">
        <v>730</v>
      </c>
      <c r="B735" s="4" t="str">
        <f>"01057188"</f>
        <v>01057188</v>
      </c>
    </row>
    <row r="736" spans="1:2" x14ac:dyDescent="0.25">
      <c r="A736" s="3">
        <v>731</v>
      </c>
      <c r="B736" s="4" t="str">
        <f>"01057940"</f>
        <v>01057940</v>
      </c>
    </row>
    <row r="737" spans="1:2" x14ac:dyDescent="0.25">
      <c r="A737" s="3">
        <v>732</v>
      </c>
      <c r="B737" s="4" t="str">
        <f>"01058422"</f>
        <v>01058422</v>
      </c>
    </row>
    <row r="738" spans="1:2" x14ac:dyDescent="0.25">
      <c r="A738" s="3">
        <v>733</v>
      </c>
      <c r="B738" s="4" t="str">
        <f>"01059281"</f>
        <v>01059281</v>
      </c>
    </row>
    <row r="739" spans="1:2" x14ac:dyDescent="0.25">
      <c r="A739" s="3">
        <v>734</v>
      </c>
      <c r="B739" s="4" t="str">
        <f>"01059345"</f>
        <v>01059345</v>
      </c>
    </row>
    <row r="740" spans="1:2" x14ac:dyDescent="0.25">
      <c r="A740" s="3">
        <v>735</v>
      </c>
      <c r="B740" s="4" t="str">
        <f>"01060468"</f>
        <v>01060468</v>
      </c>
    </row>
    <row r="741" spans="1:2" x14ac:dyDescent="0.25">
      <c r="A741" s="3">
        <v>736</v>
      </c>
      <c r="B741" s="4" t="str">
        <f>"01062064"</f>
        <v>01062064</v>
      </c>
    </row>
    <row r="742" spans="1:2" x14ac:dyDescent="0.25">
      <c r="A742" s="3">
        <v>737</v>
      </c>
      <c r="B742" s="4" t="str">
        <f>"01064242"</f>
        <v>01064242</v>
      </c>
    </row>
    <row r="743" spans="1:2" x14ac:dyDescent="0.25">
      <c r="A743" s="3">
        <v>738</v>
      </c>
      <c r="B743" s="4" t="str">
        <f>"01067840"</f>
        <v>01067840</v>
      </c>
    </row>
    <row r="744" spans="1:2" x14ac:dyDescent="0.25">
      <c r="A744" s="3">
        <v>739</v>
      </c>
      <c r="B744" s="4" t="str">
        <f>"01068029"</f>
        <v>01068029</v>
      </c>
    </row>
    <row r="745" spans="1:2" x14ac:dyDescent="0.25">
      <c r="A745" s="3">
        <v>740</v>
      </c>
      <c r="B745" s="4" t="str">
        <f>"01068633"</f>
        <v>01068633</v>
      </c>
    </row>
    <row r="746" spans="1:2" x14ac:dyDescent="0.25">
      <c r="A746" s="3">
        <v>741</v>
      </c>
      <c r="B746" s="4" t="str">
        <f>"01071982"</f>
        <v>01071982</v>
      </c>
    </row>
    <row r="747" spans="1:2" x14ac:dyDescent="0.25">
      <c r="A747" s="3">
        <v>742</v>
      </c>
      <c r="B747" s="4" t="str">
        <f>"01073932"</f>
        <v>01073932</v>
      </c>
    </row>
    <row r="748" spans="1:2" x14ac:dyDescent="0.25">
      <c r="A748" s="3">
        <v>743</v>
      </c>
      <c r="B748" s="4" t="str">
        <f>"01074481"</f>
        <v>01074481</v>
      </c>
    </row>
    <row r="749" spans="1:2" x14ac:dyDescent="0.25">
      <c r="A749" s="3">
        <v>744</v>
      </c>
      <c r="B749" s="4" t="str">
        <f>"01076007"</f>
        <v>01076007</v>
      </c>
    </row>
    <row r="750" spans="1:2" x14ac:dyDescent="0.25">
      <c r="A750" s="3">
        <v>745</v>
      </c>
      <c r="B750" s="4" t="str">
        <f>"01080586"</f>
        <v>01080586</v>
      </c>
    </row>
    <row r="751" spans="1:2" x14ac:dyDescent="0.25">
      <c r="A751" s="3">
        <v>746</v>
      </c>
      <c r="B751" s="4" t="str">
        <f>"01081040"</f>
        <v>01081040</v>
      </c>
    </row>
    <row r="752" spans="1:2" x14ac:dyDescent="0.25">
      <c r="A752" s="3">
        <v>747</v>
      </c>
      <c r="B752" s="4" t="str">
        <f>"01083851"</f>
        <v>01083851</v>
      </c>
    </row>
    <row r="753" spans="1:2" x14ac:dyDescent="0.25">
      <c r="A753" s="3">
        <v>748</v>
      </c>
      <c r="B753" s="4" t="str">
        <f>"01083998"</f>
        <v>01083998</v>
      </c>
    </row>
    <row r="754" spans="1:2" x14ac:dyDescent="0.25">
      <c r="A754" s="3">
        <v>749</v>
      </c>
      <c r="B754" s="4" t="str">
        <f>"01084074"</f>
        <v>01084074</v>
      </c>
    </row>
    <row r="755" spans="1:2" x14ac:dyDescent="0.25">
      <c r="A755" s="3">
        <v>750</v>
      </c>
      <c r="B755" s="4" t="str">
        <f>"01086032"</f>
        <v>01086032</v>
      </c>
    </row>
    <row r="756" spans="1:2" x14ac:dyDescent="0.25">
      <c r="A756" s="3">
        <v>751</v>
      </c>
      <c r="B756" s="4" t="str">
        <f>"01087103"</f>
        <v>01087103</v>
      </c>
    </row>
    <row r="757" spans="1:2" x14ac:dyDescent="0.25">
      <c r="A757" s="3">
        <v>752</v>
      </c>
      <c r="B757" s="4" t="str">
        <f>"01087513"</f>
        <v>01087513</v>
      </c>
    </row>
    <row r="758" spans="1:2" x14ac:dyDescent="0.25">
      <c r="A758" s="3">
        <v>753</v>
      </c>
      <c r="B758" s="4" t="str">
        <f>"01087612"</f>
        <v>01087612</v>
      </c>
    </row>
    <row r="759" spans="1:2" x14ac:dyDescent="0.25">
      <c r="A759" s="3">
        <v>754</v>
      </c>
      <c r="B759" s="4" t="str">
        <f>"01087993"</f>
        <v>01087993</v>
      </c>
    </row>
    <row r="760" spans="1:2" x14ac:dyDescent="0.25">
      <c r="A760" s="3">
        <v>755</v>
      </c>
      <c r="B760" s="4" t="str">
        <f>"01088011"</f>
        <v>01088011</v>
      </c>
    </row>
    <row r="761" spans="1:2" x14ac:dyDescent="0.25">
      <c r="A761" s="3">
        <v>756</v>
      </c>
      <c r="B761" s="4" t="str">
        <f>"01088954"</f>
        <v>01088954</v>
      </c>
    </row>
    <row r="762" spans="1:2" x14ac:dyDescent="0.25">
      <c r="A762" s="3">
        <v>757</v>
      </c>
      <c r="B762" s="4" t="str">
        <f>"01089116"</f>
        <v>01089116</v>
      </c>
    </row>
    <row r="763" spans="1:2" x14ac:dyDescent="0.25">
      <c r="A763" s="3">
        <v>758</v>
      </c>
      <c r="B763" s="4" t="str">
        <f>"01089535"</f>
        <v>01089535</v>
      </c>
    </row>
    <row r="764" spans="1:2" x14ac:dyDescent="0.25">
      <c r="A764" s="3">
        <v>759</v>
      </c>
      <c r="B764" s="4" t="str">
        <f>"01089722"</f>
        <v>01089722</v>
      </c>
    </row>
    <row r="765" spans="1:2" x14ac:dyDescent="0.25">
      <c r="A765" s="3">
        <v>760</v>
      </c>
      <c r="B765" s="4" t="str">
        <f>"01090762"</f>
        <v>01090762</v>
      </c>
    </row>
    <row r="766" spans="1:2" x14ac:dyDescent="0.25">
      <c r="A766" s="3">
        <v>761</v>
      </c>
      <c r="B766" s="4" t="str">
        <f>"01091141"</f>
        <v>01091141</v>
      </c>
    </row>
    <row r="767" spans="1:2" x14ac:dyDescent="0.25">
      <c r="A767" s="3">
        <v>762</v>
      </c>
      <c r="B767" s="4" t="str">
        <f>"01091743"</f>
        <v>01091743</v>
      </c>
    </row>
    <row r="768" spans="1:2" x14ac:dyDescent="0.25">
      <c r="A768" s="3">
        <v>763</v>
      </c>
      <c r="B768" s="4" t="str">
        <f>"01091834"</f>
        <v>01091834</v>
      </c>
    </row>
    <row r="769" spans="1:2" x14ac:dyDescent="0.25">
      <c r="A769" s="3">
        <v>764</v>
      </c>
      <c r="B769" s="4" t="str">
        <f>"01091996"</f>
        <v>01091996</v>
      </c>
    </row>
    <row r="770" spans="1:2" x14ac:dyDescent="0.25">
      <c r="A770" s="3">
        <v>765</v>
      </c>
      <c r="B770" s="4" t="str">
        <f>"01092092"</f>
        <v>01092092</v>
      </c>
    </row>
    <row r="771" spans="1:2" x14ac:dyDescent="0.25">
      <c r="A771" s="3">
        <v>766</v>
      </c>
      <c r="B771" s="4" t="str">
        <f>"01092914"</f>
        <v>01092914</v>
      </c>
    </row>
    <row r="772" spans="1:2" x14ac:dyDescent="0.25">
      <c r="A772" s="3">
        <v>767</v>
      </c>
      <c r="B772" s="4" t="str">
        <f>"01093039"</f>
        <v>01093039</v>
      </c>
    </row>
    <row r="773" spans="1:2" x14ac:dyDescent="0.25">
      <c r="A773" s="3">
        <v>768</v>
      </c>
      <c r="B773" s="4" t="str">
        <f>"01093427"</f>
        <v>01093427</v>
      </c>
    </row>
    <row r="774" spans="1:2" x14ac:dyDescent="0.25">
      <c r="A774" s="3">
        <v>769</v>
      </c>
      <c r="B774" s="4" t="str">
        <f>"01093669"</f>
        <v>01093669</v>
      </c>
    </row>
    <row r="775" spans="1:2" x14ac:dyDescent="0.25">
      <c r="A775" s="3">
        <v>770</v>
      </c>
      <c r="B775" s="4" t="str">
        <f>"01093767"</f>
        <v>01093767</v>
      </c>
    </row>
    <row r="776" spans="1:2" x14ac:dyDescent="0.25">
      <c r="A776" s="3">
        <v>771</v>
      </c>
      <c r="B776" s="4" t="str">
        <f>"01094087"</f>
        <v>01094087</v>
      </c>
    </row>
    <row r="777" spans="1:2" x14ac:dyDescent="0.25">
      <c r="A777" s="3">
        <v>772</v>
      </c>
      <c r="B777" s="4" t="str">
        <f>"01094693"</f>
        <v>01094693</v>
      </c>
    </row>
    <row r="778" spans="1:2" x14ac:dyDescent="0.25">
      <c r="A778" s="3">
        <v>773</v>
      </c>
      <c r="B778" s="4" t="str">
        <f>"01094706"</f>
        <v>01094706</v>
      </c>
    </row>
    <row r="779" spans="1:2" x14ac:dyDescent="0.25">
      <c r="A779" s="3">
        <v>774</v>
      </c>
      <c r="B779" s="4" t="str">
        <f>"01095343"</f>
        <v>01095343</v>
      </c>
    </row>
    <row r="780" spans="1:2" x14ac:dyDescent="0.25">
      <c r="A780" s="3">
        <v>775</v>
      </c>
      <c r="B780" s="4" t="str">
        <f>"01096701"</f>
        <v>01096701</v>
      </c>
    </row>
    <row r="781" spans="1:2" x14ac:dyDescent="0.25">
      <c r="A781" s="3">
        <v>776</v>
      </c>
      <c r="B781" s="4" t="str">
        <f>"01096968"</f>
        <v>01096968</v>
      </c>
    </row>
    <row r="782" spans="1:2" x14ac:dyDescent="0.25">
      <c r="A782" s="3">
        <v>777</v>
      </c>
      <c r="B782" s="4" t="str">
        <f>"01100475"</f>
        <v>01100475</v>
      </c>
    </row>
    <row r="783" spans="1:2" x14ac:dyDescent="0.25">
      <c r="A783" s="3">
        <v>778</v>
      </c>
      <c r="B783" s="4" t="str">
        <f>"01106806"</f>
        <v>01106806</v>
      </c>
    </row>
    <row r="784" spans="1:2" x14ac:dyDescent="0.25">
      <c r="A784" s="3">
        <v>779</v>
      </c>
      <c r="B784" s="4" t="str">
        <f>"01106997"</f>
        <v>01106997</v>
      </c>
    </row>
    <row r="785" spans="1:2" x14ac:dyDescent="0.25">
      <c r="A785" s="3">
        <v>780</v>
      </c>
      <c r="B785" s="4" t="str">
        <f>"01108127"</f>
        <v>01108127</v>
      </c>
    </row>
    <row r="786" spans="1:2" x14ac:dyDescent="0.25">
      <c r="A786" s="3">
        <v>781</v>
      </c>
      <c r="B786" s="4" t="str">
        <f>"01108257"</f>
        <v>01108257</v>
      </c>
    </row>
    <row r="787" spans="1:2" x14ac:dyDescent="0.25">
      <c r="A787" s="3">
        <v>782</v>
      </c>
      <c r="B787" s="4" t="str">
        <f>"01108793"</f>
        <v>01108793</v>
      </c>
    </row>
    <row r="788" spans="1:2" x14ac:dyDescent="0.25">
      <c r="A788" s="3">
        <v>783</v>
      </c>
      <c r="B788" s="4" t="str">
        <f>"01108815"</f>
        <v>01108815</v>
      </c>
    </row>
    <row r="789" spans="1:2" x14ac:dyDescent="0.25">
      <c r="A789" s="3">
        <v>784</v>
      </c>
      <c r="B789" s="4" t="str">
        <f>"01108851"</f>
        <v>01108851</v>
      </c>
    </row>
    <row r="790" spans="1:2" x14ac:dyDescent="0.25">
      <c r="A790" s="3">
        <v>785</v>
      </c>
      <c r="B790" s="4" t="str">
        <f>"01108875"</f>
        <v>01108875</v>
      </c>
    </row>
    <row r="791" spans="1:2" x14ac:dyDescent="0.25">
      <c r="A791" s="3">
        <v>786</v>
      </c>
      <c r="B791" s="4" t="str">
        <f>"01108887"</f>
        <v>01108887</v>
      </c>
    </row>
    <row r="792" spans="1:2" x14ac:dyDescent="0.25">
      <c r="A792" s="3">
        <v>787</v>
      </c>
      <c r="B792" s="4" t="str">
        <f>"01108971"</f>
        <v>01108971</v>
      </c>
    </row>
    <row r="793" spans="1:2" x14ac:dyDescent="0.25">
      <c r="A793" s="3">
        <v>788</v>
      </c>
      <c r="B793" s="4" t="str">
        <f>"01108989"</f>
        <v>01108989</v>
      </c>
    </row>
    <row r="794" spans="1:2" x14ac:dyDescent="0.25">
      <c r="A794" s="3">
        <v>789</v>
      </c>
      <c r="B794" s="4" t="str">
        <f>"01108997"</f>
        <v>01108997</v>
      </c>
    </row>
    <row r="795" spans="1:2" x14ac:dyDescent="0.25">
      <c r="A795" s="3">
        <v>790</v>
      </c>
      <c r="B795" s="4" t="str">
        <f>"01109094"</f>
        <v>01109094</v>
      </c>
    </row>
    <row r="796" spans="1:2" x14ac:dyDescent="0.25">
      <c r="A796" s="3">
        <v>791</v>
      </c>
      <c r="B796" s="4" t="str">
        <f>"01109202"</f>
        <v>01109202</v>
      </c>
    </row>
    <row r="797" spans="1:2" x14ac:dyDescent="0.25">
      <c r="A797" s="3">
        <v>792</v>
      </c>
      <c r="B797" s="4" t="str">
        <f>"01109445"</f>
        <v>01109445</v>
      </c>
    </row>
    <row r="798" spans="1:2" x14ac:dyDescent="0.25">
      <c r="A798" s="3">
        <v>793</v>
      </c>
      <c r="B798" s="4" t="str">
        <f>"01109839"</f>
        <v>01109839</v>
      </c>
    </row>
    <row r="799" spans="1:2" x14ac:dyDescent="0.25">
      <c r="A799" s="3">
        <v>794</v>
      </c>
      <c r="B799" s="4" t="str">
        <f>"01109847"</f>
        <v>01109847</v>
      </c>
    </row>
    <row r="800" spans="1:2" x14ac:dyDescent="0.25">
      <c r="A800" s="3">
        <v>795</v>
      </c>
      <c r="B800" s="4" t="str">
        <f>"01110188"</f>
        <v>01110188</v>
      </c>
    </row>
    <row r="801" spans="1:2" x14ac:dyDescent="0.25">
      <c r="A801" s="3">
        <v>796</v>
      </c>
      <c r="B801" s="4" t="str">
        <f>"01110300"</f>
        <v>01110300</v>
      </c>
    </row>
    <row r="802" spans="1:2" x14ac:dyDescent="0.25">
      <c r="A802" s="3">
        <v>797</v>
      </c>
      <c r="B802" s="4" t="str">
        <f>"01110396"</f>
        <v>01110396</v>
      </c>
    </row>
    <row r="803" spans="1:2" x14ac:dyDescent="0.25">
      <c r="A803" s="3">
        <v>798</v>
      </c>
      <c r="B803" s="4" t="str">
        <f>"01110619"</f>
        <v>01110619</v>
      </c>
    </row>
    <row r="804" spans="1:2" x14ac:dyDescent="0.25">
      <c r="A804" s="3">
        <v>799</v>
      </c>
      <c r="B804" s="4" t="str">
        <f>"01110748"</f>
        <v>01110748</v>
      </c>
    </row>
    <row r="805" spans="1:2" x14ac:dyDescent="0.25">
      <c r="A805" s="3">
        <v>800</v>
      </c>
      <c r="B805" s="4" t="str">
        <f>"01110881"</f>
        <v>01110881</v>
      </c>
    </row>
    <row r="806" spans="1:2" x14ac:dyDescent="0.25">
      <c r="A806" s="3">
        <v>801</v>
      </c>
      <c r="B806" s="4" t="str">
        <f>"01110933"</f>
        <v>01110933</v>
      </c>
    </row>
    <row r="807" spans="1:2" x14ac:dyDescent="0.25">
      <c r="A807" s="3">
        <v>802</v>
      </c>
      <c r="B807" s="4" t="str">
        <f>"01111404"</f>
        <v>01111404</v>
      </c>
    </row>
    <row r="808" spans="1:2" x14ac:dyDescent="0.25">
      <c r="A808" s="3">
        <v>803</v>
      </c>
      <c r="B808" s="4" t="str">
        <f>"01111689"</f>
        <v>01111689</v>
      </c>
    </row>
    <row r="809" spans="1:2" x14ac:dyDescent="0.25">
      <c r="A809" s="3">
        <v>804</v>
      </c>
      <c r="B809" s="4" t="str">
        <f>"01111756"</f>
        <v>01111756</v>
      </c>
    </row>
    <row r="810" spans="1:2" x14ac:dyDescent="0.25">
      <c r="A810" s="3">
        <v>805</v>
      </c>
      <c r="B810" s="4" t="str">
        <f>"01111799"</f>
        <v>01111799</v>
      </c>
    </row>
    <row r="811" spans="1:2" x14ac:dyDescent="0.25">
      <c r="A811" s="3">
        <v>806</v>
      </c>
      <c r="B811" s="4" t="str">
        <f>"01111911"</f>
        <v>01111911</v>
      </c>
    </row>
    <row r="812" spans="1:2" x14ac:dyDescent="0.25">
      <c r="A812" s="3">
        <v>807</v>
      </c>
      <c r="B812" s="4" t="str">
        <f>"01111924"</f>
        <v>01111924</v>
      </c>
    </row>
    <row r="813" spans="1:2" x14ac:dyDescent="0.25">
      <c r="A813" s="3">
        <v>808</v>
      </c>
      <c r="B813" s="4" t="str">
        <f>"01111938"</f>
        <v>01111938</v>
      </c>
    </row>
    <row r="814" spans="1:2" x14ac:dyDescent="0.25">
      <c r="A814" s="3">
        <v>809</v>
      </c>
      <c r="B814" s="4" t="str">
        <f>"01111972"</f>
        <v>01111972</v>
      </c>
    </row>
    <row r="815" spans="1:2" x14ac:dyDescent="0.25">
      <c r="A815" s="3">
        <v>810</v>
      </c>
      <c r="B815" s="4" t="str">
        <f>"01112004"</f>
        <v>01112004</v>
      </c>
    </row>
    <row r="816" spans="1:2" x14ac:dyDescent="0.25">
      <c r="A816" s="3">
        <v>811</v>
      </c>
      <c r="B816" s="4" t="str">
        <f>"01112031"</f>
        <v>01112031</v>
      </c>
    </row>
    <row r="817" spans="1:2" x14ac:dyDescent="0.25">
      <c r="A817" s="3">
        <v>812</v>
      </c>
      <c r="B817" s="4" t="str">
        <f>"01112047"</f>
        <v>01112047</v>
      </c>
    </row>
    <row r="818" spans="1:2" x14ac:dyDescent="0.25">
      <c r="A818" s="3">
        <v>813</v>
      </c>
      <c r="B818" s="4" t="str">
        <f>"01112066"</f>
        <v>01112066</v>
      </c>
    </row>
    <row r="819" spans="1:2" x14ac:dyDescent="0.25">
      <c r="A819" s="3">
        <v>814</v>
      </c>
      <c r="B819" s="4" t="str">
        <f>"01112092"</f>
        <v>01112092</v>
      </c>
    </row>
    <row r="820" spans="1:2" x14ac:dyDescent="0.25">
      <c r="A820" s="3">
        <v>815</v>
      </c>
      <c r="B820" s="4" t="str">
        <f>"01112112"</f>
        <v>01112112</v>
      </c>
    </row>
    <row r="821" spans="1:2" x14ac:dyDescent="0.25">
      <c r="A821" s="3">
        <v>816</v>
      </c>
      <c r="B821" s="4" t="str">
        <f>"01112117"</f>
        <v>01112117</v>
      </c>
    </row>
    <row r="822" spans="1:2" x14ac:dyDescent="0.25">
      <c r="A822" s="3">
        <v>817</v>
      </c>
      <c r="B822" s="4" t="str">
        <f>"01112125"</f>
        <v>01112125</v>
      </c>
    </row>
    <row r="823" spans="1:2" x14ac:dyDescent="0.25">
      <c r="A823" s="3">
        <v>818</v>
      </c>
      <c r="B823" s="4" t="str">
        <f>"01112132"</f>
        <v>01112132</v>
      </c>
    </row>
    <row r="824" spans="1:2" x14ac:dyDescent="0.25">
      <c r="A824" s="3">
        <v>819</v>
      </c>
      <c r="B824" s="4" t="str">
        <f>"01112147"</f>
        <v>01112147</v>
      </c>
    </row>
    <row r="825" spans="1:2" x14ac:dyDescent="0.25">
      <c r="A825" s="3">
        <v>820</v>
      </c>
      <c r="B825" s="4" t="str">
        <f>"01112160"</f>
        <v>01112160</v>
      </c>
    </row>
    <row r="826" spans="1:2" x14ac:dyDescent="0.25">
      <c r="A826" s="3">
        <v>821</v>
      </c>
      <c r="B826" s="4" t="str">
        <f>"01112165"</f>
        <v>01112165</v>
      </c>
    </row>
    <row r="827" spans="1:2" x14ac:dyDescent="0.25">
      <c r="A827" s="3">
        <v>822</v>
      </c>
      <c r="B827" s="4" t="str">
        <f>"01112176"</f>
        <v>01112176</v>
      </c>
    </row>
    <row r="828" spans="1:2" x14ac:dyDescent="0.25">
      <c r="A828" s="3">
        <v>823</v>
      </c>
      <c r="B828" s="4" t="str">
        <f>"01112177"</f>
        <v>01112177</v>
      </c>
    </row>
    <row r="829" spans="1:2" x14ac:dyDescent="0.25">
      <c r="A829" s="3">
        <v>824</v>
      </c>
      <c r="B829" s="4" t="str">
        <f>"01112186"</f>
        <v>01112186</v>
      </c>
    </row>
    <row r="830" spans="1:2" x14ac:dyDescent="0.25">
      <c r="A830" s="3">
        <v>825</v>
      </c>
      <c r="B830" s="4" t="str">
        <f>"01112201"</f>
        <v>01112201</v>
      </c>
    </row>
    <row r="831" spans="1:2" x14ac:dyDescent="0.25">
      <c r="A831" s="3">
        <v>826</v>
      </c>
      <c r="B831" s="4" t="str">
        <f>"01112204"</f>
        <v>01112204</v>
      </c>
    </row>
    <row r="832" spans="1:2" x14ac:dyDescent="0.25">
      <c r="A832" s="3">
        <v>827</v>
      </c>
      <c r="B832" s="4" t="str">
        <f>"01112256"</f>
        <v>01112256</v>
      </c>
    </row>
    <row r="833" spans="1:2" x14ac:dyDescent="0.25">
      <c r="A833" s="3">
        <v>828</v>
      </c>
      <c r="B833" s="4" t="str">
        <f>"01112290"</f>
        <v>01112290</v>
      </c>
    </row>
    <row r="834" spans="1:2" x14ac:dyDescent="0.25">
      <c r="A834" s="3">
        <v>829</v>
      </c>
      <c r="B834" s="4" t="str">
        <f>"01112295"</f>
        <v>01112295</v>
      </c>
    </row>
    <row r="835" spans="1:2" x14ac:dyDescent="0.25">
      <c r="A835" s="3">
        <v>830</v>
      </c>
      <c r="B835" s="4" t="str">
        <f>"01112297"</f>
        <v>01112297</v>
      </c>
    </row>
    <row r="836" spans="1:2" x14ac:dyDescent="0.25">
      <c r="A836" s="3">
        <v>831</v>
      </c>
      <c r="B836" s="4" t="str">
        <f>"01112306"</f>
        <v>01112306</v>
      </c>
    </row>
    <row r="837" spans="1:2" x14ac:dyDescent="0.25">
      <c r="A837" s="3">
        <v>832</v>
      </c>
      <c r="B837" s="4" t="str">
        <f>"01112350"</f>
        <v>01112350</v>
      </c>
    </row>
    <row r="838" spans="1:2" x14ac:dyDescent="0.25">
      <c r="A838" s="3">
        <v>833</v>
      </c>
      <c r="B838" s="4" t="str">
        <f>"01112356"</f>
        <v>01112356</v>
      </c>
    </row>
    <row r="839" spans="1:2" x14ac:dyDescent="0.25">
      <c r="A839" s="3">
        <v>834</v>
      </c>
      <c r="B839" s="4" t="str">
        <f>"01112357"</f>
        <v>01112357</v>
      </c>
    </row>
    <row r="840" spans="1:2" x14ac:dyDescent="0.25">
      <c r="A840" s="3">
        <v>835</v>
      </c>
      <c r="B840" s="4" t="str">
        <f>"01112376"</f>
        <v>01112376</v>
      </c>
    </row>
    <row r="841" spans="1:2" x14ac:dyDescent="0.25">
      <c r="A841" s="3">
        <v>836</v>
      </c>
      <c r="B841" s="4" t="str">
        <f>"01112496"</f>
        <v>01112496</v>
      </c>
    </row>
    <row r="842" spans="1:2" x14ac:dyDescent="0.25">
      <c r="A842" s="3">
        <v>837</v>
      </c>
      <c r="B842" s="4" t="str">
        <f>"01112525"</f>
        <v>01112525</v>
      </c>
    </row>
    <row r="843" spans="1:2" x14ac:dyDescent="0.25">
      <c r="A843" s="3">
        <v>838</v>
      </c>
      <c r="B843" s="4" t="str">
        <f>"01112534"</f>
        <v>01112534</v>
      </c>
    </row>
    <row r="844" spans="1:2" x14ac:dyDescent="0.25">
      <c r="A844" s="3">
        <v>839</v>
      </c>
      <c r="B844" s="4" t="str">
        <f>"01112549"</f>
        <v>01112549</v>
      </c>
    </row>
    <row r="845" spans="1:2" x14ac:dyDescent="0.25">
      <c r="A845" s="3">
        <v>840</v>
      </c>
      <c r="B845" s="4" t="str">
        <f>"01112553"</f>
        <v>01112553</v>
      </c>
    </row>
    <row r="846" spans="1:2" x14ac:dyDescent="0.25">
      <c r="A846" s="3">
        <v>841</v>
      </c>
      <c r="B846" s="4" t="str">
        <f>"01112556"</f>
        <v>01112556</v>
      </c>
    </row>
    <row r="847" spans="1:2" x14ac:dyDescent="0.25">
      <c r="A847" s="3">
        <v>842</v>
      </c>
      <c r="B847" s="4" t="str">
        <f>"01112558"</f>
        <v>01112558</v>
      </c>
    </row>
    <row r="848" spans="1:2" x14ac:dyDescent="0.25">
      <c r="A848" s="3">
        <v>843</v>
      </c>
      <c r="B848" s="4" t="str">
        <f>"01112570"</f>
        <v>01112570</v>
      </c>
    </row>
    <row r="849" spans="1:2" x14ac:dyDescent="0.25">
      <c r="A849" s="3">
        <v>844</v>
      </c>
      <c r="B849" s="4" t="str">
        <f>"01112641"</f>
        <v>01112641</v>
      </c>
    </row>
    <row r="850" spans="1:2" x14ac:dyDescent="0.25">
      <c r="A850" s="3">
        <v>845</v>
      </c>
      <c r="B850" s="4" t="str">
        <f>"01112650"</f>
        <v>01112650</v>
      </c>
    </row>
    <row r="851" spans="1:2" x14ac:dyDescent="0.25">
      <c r="A851" s="3">
        <v>846</v>
      </c>
      <c r="B851" s="4" t="str">
        <f>"01112664"</f>
        <v>01112664</v>
      </c>
    </row>
    <row r="852" spans="1:2" x14ac:dyDescent="0.25">
      <c r="A852" s="3">
        <v>847</v>
      </c>
      <c r="B852" s="4" t="str">
        <f>"01112702"</f>
        <v>01112702</v>
      </c>
    </row>
    <row r="853" spans="1:2" x14ac:dyDescent="0.25">
      <c r="A853" s="3">
        <v>848</v>
      </c>
      <c r="B853" s="4" t="str">
        <f>"01112738"</f>
        <v>01112738</v>
      </c>
    </row>
    <row r="854" spans="1:2" x14ac:dyDescent="0.25">
      <c r="A854" s="3">
        <v>849</v>
      </c>
      <c r="B854" s="4" t="str">
        <f>"01112750"</f>
        <v>01112750</v>
      </c>
    </row>
    <row r="855" spans="1:2" x14ac:dyDescent="0.25">
      <c r="A855" s="3">
        <v>850</v>
      </c>
      <c r="B855" s="4" t="str">
        <f>"01112757"</f>
        <v>01112757</v>
      </c>
    </row>
    <row r="856" spans="1:2" x14ac:dyDescent="0.25">
      <c r="A856" s="3">
        <v>851</v>
      </c>
      <c r="B856" s="4" t="str">
        <f>"01112782"</f>
        <v>01112782</v>
      </c>
    </row>
    <row r="857" spans="1:2" x14ac:dyDescent="0.25">
      <c r="A857" s="3">
        <v>852</v>
      </c>
      <c r="B857" s="4" t="str">
        <f>"01112788"</f>
        <v>01112788</v>
      </c>
    </row>
    <row r="858" spans="1:2" x14ac:dyDescent="0.25">
      <c r="A858" s="3">
        <v>853</v>
      </c>
      <c r="B858" s="4" t="str">
        <f>"01112798"</f>
        <v>01112798</v>
      </c>
    </row>
    <row r="859" spans="1:2" x14ac:dyDescent="0.25">
      <c r="A859" s="3">
        <v>854</v>
      </c>
      <c r="B859" s="4" t="str">
        <f>"01112803"</f>
        <v>01112803</v>
      </c>
    </row>
    <row r="860" spans="1:2" x14ac:dyDescent="0.25">
      <c r="A860" s="3">
        <v>855</v>
      </c>
      <c r="B860" s="4" t="str">
        <f>"01112812"</f>
        <v>01112812</v>
      </c>
    </row>
    <row r="861" spans="1:2" x14ac:dyDescent="0.25">
      <c r="A861" s="3">
        <v>856</v>
      </c>
      <c r="B861" s="4" t="str">
        <f>"01112832"</f>
        <v>01112832</v>
      </c>
    </row>
    <row r="862" spans="1:2" x14ac:dyDescent="0.25">
      <c r="A862" s="3">
        <v>857</v>
      </c>
      <c r="B862" s="4" t="str">
        <f>"01112845"</f>
        <v>01112845</v>
      </c>
    </row>
    <row r="863" spans="1:2" x14ac:dyDescent="0.25">
      <c r="A863" s="3">
        <v>858</v>
      </c>
      <c r="B863" s="4" t="str">
        <f>"01112858"</f>
        <v>01112858</v>
      </c>
    </row>
    <row r="864" spans="1:2" x14ac:dyDescent="0.25">
      <c r="A864" s="3">
        <v>859</v>
      </c>
      <c r="B864" s="4" t="str">
        <f>"01112868"</f>
        <v>01112868</v>
      </c>
    </row>
    <row r="865" spans="1:2" x14ac:dyDescent="0.25">
      <c r="A865" s="3">
        <v>860</v>
      </c>
      <c r="B865" s="4" t="str">
        <f>"01112890"</f>
        <v>01112890</v>
      </c>
    </row>
    <row r="866" spans="1:2" x14ac:dyDescent="0.25">
      <c r="A866" s="3">
        <v>861</v>
      </c>
      <c r="B866" s="4" t="str">
        <f>"01112909"</f>
        <v>01112909</v>
      </c>
    </row>
    <row r="867" spans="1:2" x14ac:dyDescent="0.25">
      <c r="A867" s="3">
        <v>862</v>
      </c>
      <c r="B867" s="4" t="str">
        <f>"01112913"</f>
        <v>01112913</v>
      </c>
    </row>
    <row r="868" spans="1:2" x14ac:dyDescent="0.25">
      <c r="A868" s="3">
        <v>863</v>
      </c>
      <c r="B868" s="4" t="str">
        <f>"01112917"</f>
        <v>01112917</v>
      </c>
    </row>
    <row r="869" spans="1:2" x14ac:dyDescent="0.25">
      <c r="A869" s="3">
        <v>864</v>
      </c>
      <c r="B869" s="4" t="str">
        <f>"01112952"</f>
        <v>01112952</v>
      </c>
    </row>
    <row r="870" spans="1:2" x14ac:dyDescent="0.25">
      <c r="A870" s="3">
        <v>865</v>
      </c>
      <c r="B870" s="4" t="str">
        <f>"01112964"</f>
        <v>01112964</v>
      </c>
    </row>
    <row r="871" spans="1:2" x14ac:dyDescent="0.25">
      <c r="A871" s="3">
        <v>866</v>
      </c>
      <c r="B871" s="4" t="str">
        <f>"01112979"</f>
        <v>01112979</v>
      </c>
    </row>
    <row r="872" spans="1:2" x14ac:dyDescent="0.25">
      <c r="A872" s="3">
        <v>867</v>
      </c>
      <c r="B872" s="4" t="str">
        <f>"01112995"</f>
        <v>01112995</v>
      </c>
    </row>
    <row r="873" spans="1:2" x14ac:dyDescent="0.25">
      <c r="A873" s="3">
        <v>868</v>
      </c>
      <c r="B873" s="4" t="str">
        <f>"01113003"</f>
        <v>01113003</v>
      </c>
    </row>
    <row r="874" spans="1:2" x14ac:dyDescent="0.25">
      <c r="A874" s="3">
        <v>869</v>
      </c>
      <c r="B874" s="4" t="str">
        <f>"01113018"</f>
        <v>01113018</v>
      </c>
    </row>
    <row r="875" spans="1:2" x14ac:dyDescent="0.25">
      <c r="A875" s="3">
        <v>870</v>
      </c>
      <c r="B875" s="4" t="str">
        <f>"01113029"</f>
        <v>01113029</v>
      </c>
    </row>
    <row r="876" spans="1:2" x14ac:dyDescent="0.25">
      <c r="A876" s="3">
        <v>871</v>
      </c>
      <c r="B876" s="4" t="str">
        <f>"01113065"</f>
        <v>01113065</v>
      </c>
    </row>
    <row r="877" spans="1:2" x14ac:dyDescent="0.25">
      <c r="A877" s="3">
        <v>872</v>
      </c>
      <c r="B877" s="4" t="str">
        <f>"01113098"</f>
        <v>01113098</v>
      </c>
    </row>
    <row r="878" spans="1:2" x14ac:dyDescent="0.25">
      <c r="A878" s="3">
        <v>873</v>
      </c>
      <c r="B878" s="4" t="str">
        <f>"01113102"</f>
        <v>01113102</v>
      </c>
    </row>
    <row r="879" spans="1:2" x14ac:dyDescent="0.25">
      <c r="A879" s="3">
        <v>874</v>
      </c>
      <c r="B879" s="4" t="str">
        <f>"01113105"</f>
        <v>01113105</v>
      </c>
    </row>
    <row r="880" spans="1:2" x14ac:dyDescent="0.25">
      <c r="A880" s="3">
        <v>875</v>
      </c>
      <c r="B880" s="4" t="str">
        <f>"01113107"</f>
        <v>01113107</v>
      </c>
    </row>
    <row r="881" spans="1:2" x14ac:dyDescent="0.25">
      <c r="A881" s="3">
        <v>876</v>
      </c>
      <c r="B881" s="4" t="str">
        <f>"01113112"</f>
        <v>01113112</v>
      </c>
    </row>
    <row r="882" spans="1:2" x14ac:dyDescent="0.25">
      <c r="A882" s="3">
        <v>877</v>
      </c>
      <c r="B882" s="4" t="str">
        <f>"01113126"</f>
        <v>01113126</v>
      </c>
    </row>
    <row r="883" spans="1:2" x14ac:dyDescent="0.25">
      <c r="A883" s="3">
        <v>878</v>
      </c>
      <c r="B883" s="4" t="str">
        <f>"01113129"</f>
        <v>01113129</v>
      </c>
    </row>
    <row r="884" spans="1:2" x14ac:dyDescent="0.25">
      <c r="A884" s="3">
        <v>879</v>
      </c>
      <c r="B884" s="4" t="str">
        <f>"01113144"</f>
        <v>01113144</v>
      </c>
    </row>
    <row r="885" spans="1:2" x14ac:dyDescent="0.25">
      <c r="A885" s="3">
        <v>880</v>
      </c>
      <c r="B885" s="4" t="str">
        <f>"01113149"</f>
        <v>01113149</v>
      </c>
    </row>
    <row r="886" spans="1:2" x14ac:dyDescent="0.25">
      <c r="A886" s="3">
        <v>881</v>
      </c>
      <c r="B886" s="4" t="str">
        <f>"01113154"</f>
        <v>01113154</v>
      </c>
    </row>
    <row r="887" spans="1:2" x14ac:dyDescent="0.25">
      <c r="A887" s="3">
        <v>882</v>
      </c>
      <c r="B887" s="4" t="str">
        <f>"01113156"</f>
        <v>01113156</v>
      </c>
    </row>
    <row r="888" spans="1:2" x14ac:dyDescent="0.25">
      <c r="A888" s="3">
        <v>883</v>
      </c>
      <c r="B888" s="4" t="str">
        <f>"01113166"</f>
        <v>01113166</v>
      </c>
    </row>
    <row r="889" spans="1:2" x14ac:dyDescent="0.25">
      <c r="A889" s="3">
        <v>884</v>
      </c>
      <c r="B889" s="4" t="str">
        <f>"01113170"</f>
        <v>01113170</v>
      </c>
    </row>
    <row r="890" spans="1:2" x14ac:dyDescent="0.25">
      <c r="A890" s="3">
        <v>885</v>
      </c>
      <c r="B890" s="4" t="str">
        <f>"01113171"</f>
        <v>01113171</v>
      </c>
    </row>
    <row r="891" spans="1:2" x14ac:dyDescent="0.25">
      <c r="A891" s="3">
        <v>886</v>
      </c>
      <c r="B891" s="4" t="str">
        <f>"20160702380"</f>
        <v>20160702380</v>
      </c>
    </row>
    <row r="892" spans="1:2" x14ac:dyDescent="0.25">
      <c r="A892" s="3">
        <v>887</v>
      </c>
      <c r="B892" s="4" t="str">
        <f>"20160710827"</f>
        <v>20160710827</v>
      </c>
    </row>
    <row r="893" spans="1:2" x14ac:dyDescent="0.25">
      <c r="A893" s="3">
        <v>888</v>
      </c>
      <c r="B893" s="4" t="str">
        <f>"200712000673"</f>
        <v>200712000673</v>
      </c>
    </row>
    <row r="894" spans="1:2" x14ac:dyDescent="0.25">
      <c r="A894" s="3">
        <v>889</v>
      </c>
      <c r="B894" s="4" t="str">
        <f>"200712002370"</f>
        <v>200712002370</v>
      </c>
    </row>
    <row r="895" spans="1:2" x14ac:dyDescent="0.25">
      <c r="A895" s="3">
        <v>890</v>
      </c>
      <c r="B895" s="4" t="str">
        <f>"200712005384"</f>
        <v>200712005384</v>
      </c>
    </row>
    <row r="896" spans="1:2" x14ac:dyDescent="0.25">
      <c r="A896" s="3">
        <v>891</v>
      </c>
      <c r="B896" s="4" t="str">
        <f>"200712005393"</f>
        <v>200712005393</v>
      </c>
    </row>
    <row r="897" spans="1:2" x14ac:dyDescent="0.25">
      <c r="A897" s="3">
        <v>892</v>
      </c>
      <c r="B897" s="4" t="str">
        <f>"200712005497"</f>
        <v>200712005497</v>
      </c>
    </row>
    <row r="898" spans="1:2" x14ac:dyDescent="0.25">
      <c r="A898" s="3">
        <v>893</v>
      </c>
      <c r="B898" s="4" t="str">
        <f>"200712006051"</f>
        <v>200712006051</v>
      </c>
    </row>
    <row r="899" spans="1:2" x14ac:dyDescent="0.25">
      <c r="A899" s="3">
        <v>894</v>
      </c>
      <c r="B899" s="4" t="str">
        <f>"200801000595"</f>
        <v>200801000595</v>
      </c>
    </row>
    <row r="900" spans="1:2" x14ac:dyDescent="0.25">
      <c r="A900" s="3">
        <v>895</v>
      </c>
      <c r="B900" s="4" t="str">
        <f>"200801000748"</f>
        <v>200801000748</v>
      </c>
    </row>
    <row r="901" spans="1:2" x14ac:dyDescent="0.25">
      <c r="A901" s="3">
        <v>896</v>
      </c>
      <c r="B901" s="4" t="str">
        <f>"200801000975"</f>
        <v>200801000975</v>
      </c>
    </row>
    <row r="902" spans="1:2" x14ac:dyDescent="0.25">
      <c r="A902" s="3">
        <v>897</v>
      </c>
      <c r="B902" s="4" t="str">
        <f>"200801001697"</f>
        <v>200801001697</v>
      </c>
    </row>
    <row r="903" spans="1:2" x14ac:dyDescent="0.25">
      <c r="A903" s="3">
        <v>898</v>
      </c>
      <c r="B903" s="4" t="str">
        <f>"200801001974"</f>
        <v>200801001974</v>
      </c>
    </row>
    <row r="904" spans="1:2" x14ac:dyDescent="0.25">
      <c r="A904" s="3">
        <v>899</v>
      </c>
      <c r="B904" s="4" t="str">
        <f>"200801002173"</f>
        <v>200801002173</v>
      </c>
    </row>
    <row r="905" spans="1:2" x14ac:dyDescent="0.25">
      <c r="A905" s="3">
        <v>900</v>
      </c>
      <c r="B905" s="4" t="str">
        <f>"200801002567"</f>
        <v>200801002567</v>
      </c>
    </row>
    <row r="906" spans="1:2" x14ac:dyDescent="0.25">
      <c r="A906" s="3">
        <v>901</v>
      </c>
      <c r="B906" s="4" t="str">
        <f>"200801003018"</f>
        <v>200801003018</v>
      </c>
    </row>
    <row r="907" spans="1:2" x14ac:dyDescent="0.25">
      <c r="A907" s="3">
        <v>902</v>
      </c>
      <c r="B907" s="4" t="str">
        <f>"200801003252"</f>
        <v>200801003252</v>
      </c>
    </row>
    <row r="908" spans="1:2" x14ac:dyDescent="0.25">
      <c r="A908" s="3">
        <v>903</v>
      </c>
      <c r="B908" s="4" t="str">
        <f>"200801003259"</f>
        <v>200801003259</v>
      </c>
    </row>
    <row r="909" spans="1:2" x14ac:dyDescent="0.25">
      <c r="A909" s="3">
        <v>904</v>
      </c>
      <c r="B909" s="4" t="str">
        <f>"200801003291"</f>
        <v>200801003291</v>
      </c>
    </row>
    <row r="910" spans="1:2" x14ac:dyDescent="0.25">
      <c r="A910" s="3">
        <v>905</v>
      </c>
      <c r="B910" s="4" t="str">
        <f>"200801004694"</f>
        <v>200801004694</v>
      </c>
    </row>
    <row r="911" spans="1:2" x14ac:dyDescent="0.25">
      <c r="A911" s="3">
        <v>906</v>
      </c>
      <c r="B911" s="4" t="str">
        <f>"200801004776"</f>
        <v>200801004776</v>
      </c>
    </row>
    <row r="912" spans="1:2" x14ac:dyDescent="0.25">
      <c r="A912" s="3">
        <v>907</v>
      </c>
      <c r="B912" s="4" t="str">
        <f>"200801004995"</f>
        <v>200801004995</v>
      </c>
    </row>
    <row r="913" spans="1:2" x14ac:dyDescent="0.25">
      <c r="A913" s="3">
        <v>908</v>
      </c>
      <c r="B913" s="4" t="str">
        <f>"200801005009"</f>
        <v>200801005009</v>
      </c>
    </row>
    <row r="914" spans="1:2" x14ac:dyDescent="0.25">
      <c r="A914" s="3">
        <v>909</v>
      </c>
      <c r="B914" s="4" t="str">
        <f>"200801005415"</f>
        <v>200801005415</v>
      </c>
    </row>
    <row r="915" spans="1:2" x14ac:dyDescent="0.25">
      <c r="A915" s="3">
        <v>910</v>
      </c>
      <c r="B915" s="4" t="str">
        <f>"200801006127"</f>
        <v>200801006127</v>
      </c>
    </row>
    <row r="916" spans="1:2" x14ac:dyDescent="0.25">
      <c r="A916" s="3">
        <v>911</v>
      </c>
      <c r="B916" s="4" t="str">
        <f>"200801006288"</f>
        <v>200801006288</v>
      </c>
    </row>
    <row r="917" spans="1:2" x14ac:dyDescent="0.25">
      <c r="A917" s="3">
        <v>912</v>
      </c>
      <c r="B917" s="4" t="str">
        <f>"200801006290"</f>
        <v>200801006290</v>
      </c>
    </row>
    <row r="918" spans="1:2" x14ac:dyDescent="0.25">
      <c r="A918" s="3">
        <v>913</v>
      </c>
      <c r="B918" s="4" t="str">
        <f>"200801006470"</f>
        <v>200801006470</v>
      </c>
    </row>
    <row r="919" spans="1:2" x14ac:dyDescent="0.25">
      <c r="A919" s="3">
        <v>914</v>
      </c>
      <c r="B919" s="4" t="str">
        <f>"200801006764"</f>
        <v>200801006764</v>
      </c>
    </row>
    <row r="920" spans="1:2" x14ac:dyDescent="0.25">
      <c r="A920" s="3">
        <v>915</v>
      </c>
      <c r="B920" s="4" t="str">
        <f>"200801007344"</f>
        <v>200801007344</v>
      </c>
    </row>
    <row r="921" spans="1:2" x14ac:dyDescent="0.25">
      <c r="A921" s="3">
        <v>916</v>
      </c>
      <c r="B921" s="4" t="str">
        <f>"200801007721"</f>
        <v>200801007721</v>
      </c>
    </row>
    <row r="922" spans="1:2" x14ac:dyDescent="0.25">
      <c r="A922" s="3">
        <v>917</v>
      </c>
      <c r="B922" s="4" t="str">
        <f>"200801009497"</f>
        <v>200801009497</v>
      </c>
    </row>
    <row r="923" spans="1:2" x14ac:dyDescent="0.25">
      <c r="A923" s="3">
        <v>918</v>
      </c>
      <c r="B923" s="4" t="str">
        <f>"200801009642"</f>
        <v>200801009642</v>
      </c>
    </row>
    <row r="924" spans="1:2" x14ac:dyDescent="0.25">
      <c r="A924" s="3">
        <v>919</v>
      </c>
      <c r="B924" s="4" t="str">
        <f>"200801009671"</f>
        <v>200801009671</v>
      </c>
    </row>
    <row r="925" spans="1:2" x14ac:dyDescent="0.25">
      <c r="A925" s="3">
        <v>920</v>
      </c>
      <c r="B925" s="4" t="str">
        <f>"200801009750"</f>
        <v>200801009750</v>
      </c>
    </row>
    <row r="926" spans="1:2" x14ac:dyDescent="0.25">
      <c r="A926" s="3">
        <v>921</v>
      </c>
      <c r="B926" s="4" t="str">
        <f>"200801010074"</f>
        <v>200801010074</v>
      </c>
    </row>
    <row r="927" spans="1:2" x14ac:dyDescent="0.25">
      <c r="A927" s="3">
        <v>922</v>
      </c>
      <c r="B927" s="4" t="str">
        <f>"200801011239"</f>
        <v>200801011239</v>
      </c>
    </row>
    <row r="928" spans="1:2" x14ac:dyDescent="0.25">
      <c r="A928" s="3">
        <v>923</v>
      </c>
      <c r="B928" s="4" t="str">
        <f>"200801011763"</f>
        <v>200801011763</v>
      </c>
    </row>
    <row r="929" spans="1:2" x14ac:dyDescent="0.25">
      <c r="A929" s="3">
        <v>924</v>
      </c>
      <c r="B929" s="4" t="str">
        <f>"200801011818"</f>
        <v>200801011818</v>
      </c>
    </row>
    <row r="930" spans="1:2" x14ac:dyDescent="0.25">
      <c r="A930" s="3">
        <v>925</v>
      </c>
      <c r="B930" s="4" t="str">
        <f>"200802000558"</f>
        <v>200802000558</v>
      </c>
    </row>
    <row r="931" spans="1:2" x14ac:dyDescent="0.25">
      <c r="A931" s="3">
        <v>926</v>
      </c>
      <c r="B931" s="4" t="str">
        <f>"200802001378"</f>
        <v>200802001378</v>
      </c>
    </row>
    <row r="932" spans="1:2" x14ac:dyDescent="0.25">
      <c r="A932" s="3">
        <v>927</v>
      </c>
      <c r="B932" s="4" t="str">
        <f>"200802001518"</f>
        <v>200802001518</v>
      </c>
    </row>
    <row r="933" spans="1:2" x14ac:dyDescent="0.25">
      <c r="A933" s="3">
        <v>928</v>
      </c>
      <c r="B933" s="4" t="str">
        <f>"200802001599"</f>
        <v>200802001599</v>
      </c>
    </row>
    <row r="934" spans="1:2" x14ac:dyDescent="0.25">
      <c r="A934" s="3">
        <v>929</v>
      </c>
      <c r="B934" s="4" t="str">
        <f>"200802002426"</f>
        <v>200802002426</v>
      </c>
    </row>
    <row r="935" spans="1:2" x14ac:dyDescent="0.25">
      <c r="A935" s="3">
        <v>930</v>
      </c>
      <c r="B935" s="4" t="str">
        <f>"200802002629"</f>
        <v>200802002629</v>
      </c>
    </row>
    <row r="936" spans="1:2" x14ac:dyDescent="0.25">
      <c r="A936" s="3">
        <v>931</v>
      </c>
      <c r="B936" s="4" t="str">
        <f>"200802002826"</f>
        <v>200802002826</v>
      </c>
    </row>
    <row r="937" spans="1:2" x14ac:dyDescent="0.25">
      <c r="A937" s="3">
        <v>932</v>
      </c>
      <c r="B937" s="4" t="str">
        <f>"200802002964"</f>
        <v>200802002964</v>
      </c>
    </row>
    <row r="938" spans="1:2" x14ac:dyDescent="0.25">
      <c r="A938" s="3">
        <v>933</v>
      </c>
      <c r="B938" s="4" t="str">
        <f>"200802003213"</f>
        <v>200802003213</v>
      </c>
    </row>
    <row r="939" spans="1:2" x14ac:dyDescent="0.25">
      <c r="A939" s="3">
        <v>934</v>
      </c>
      <c r="B939" s="4" t="str">
        <f>"200802003855"</f>
        <v>200802003855</v>
      </c>
    </row>
    <row r="940" spans="1:2" x14ac:dyDescent="0.25">
      <c r="A940" s="3">
        <v>935</v>
      </c>
      <c r="B940" s="4" t="str">
        <f>"200802004168"</f>
        <v>200802004168</v>
      </c>
    </row>
    <row r="941" spans="1:2" x14ac:dyDescent="0.25">
      <c r="A941" s="3">
        <v>936</v>
      </c>
      <c r="B941" s="4" t="str">
        <f>"200802005509"</f>
        <v>200802005509</v>
      </c>
    </row>
    <row r="942" spans="1:2" x14ac:dyDescent="0.25">
      <c r="A942" s="3">
        <v>937</v>
      </c>
      <c r="B942" s="4" t="str">
        <f>"200802007990"</f>
        <v>200802007990</v>
      </c>
    </row>
    <row r="943" spans="1:2" x14ac:dyDescent="0.25">
      <c r="A943" s="3">
        <v>938</v>
      </c>
      <c r="B943" s="4" t="str">
        <f>"200802008123"</f>
        <v>200802008123</v>
      </c>
    </row>
    <row r="944" spans="1:2" x14ac:dyDescent="0.25">
      <c r="A944" s="3">
        <v>939</v>
      </c>
      <c r="B944" s="4" t="str">
        <f>"200802008897"</f>
        <v>200802008897</v>
      </c>
    </row>
    <row r="945" spans="1:2" x14ac:dyDescent="0.25">
      <c r="A945" s="3">
        <v>940</v>
      </c>
      <c r="B945" s="4" t="str">
        <f>"200802009901"</f>
        <v>200802009901</v>
      </c>
    </row>
    <row r="946" spans="1:2" x14ac:dyDescent="0.25">
      <c r="A946" s="3">
        <v>941</v>
      </c>
      <c r="B946" s="4" t="str">
        <f>"200802010474"</f>
        <v>200802010474</v>
      </c>
    </row>
    <row r="947" spans="1:2" x14ac:dyDescent="0.25">
      <c r="A947" s="3">
        <v>942</v>
      </c>
      <c r="B947" s="4" t="str">
        <f>"200802010729"</f>
        <v>200802010729</v>
      </c>
    </row>
    <row r="948" spans="1:2" x14ac:dyDescent="0.25">
      <c r="A948" s="3">
        <v>943</v>
      </c>
      <c r="B948" s="4" t="str">
        <f>"200802010826"</f>
        <v>200802010826</v>
      </c>
    </row>
    <row r="949" spans="1:2" x14ac:dyDescent="0.25">
      <c r="A949" s="3">
        <v>944</v>
      </c>
      <c r="B949" s="4" t="str">
        <f>"200803000303"</f>
        <v>200803000303</v>
      </c>
    </row>
    <row r="950" spans="1:2" x14ac:dyDescent="0.25">
      <c r="A950" s="3">
        <v>945</v>
      </c>
      <c r="B950" s="4" t="str">
        <f>"200803000422"</f>
        <v>200803000422</v>
      </c>
    </row>
    <row r="951" spans="1:2" x14ac:dyDescent="0.25">
      <c r="A951" s="3">
        <v>946</v>
      </c>
      <c r="B951" s="4" t="str">
        <f>"200803001041"</f>
        <v>200803001041</v>
      </c>
    </row>
    <row r="952" spans="1:2" x14ac:dyDescent="0.25">
      <c r="A952" s="3">
        <v>947</v>
      </c>
      <c r="B952" s="4" t="str">
        <f>"200805000362"</f>
        <v>200805000362</v>
      </c>
    </row>
    <row r="953" spans="1:2" x14ac:dyDescent="0.25">
      <c r="A953" s="3">
        <v>948</v>
      </c>
      <c r="B953" s="4" t="str">
        <f>"200807000228"</f>
        <v>200807000228</v>
      </c>
    </row>
    <row r="954" spans="1:2" x14ac:dyDescent="0.25">
      <c r="A954" s="3">
        <v>949</v>
      </c>
      <c r="B954" s="4" t="str">
        <f>"200809000958"</f>
        <v>200809000958</v>
      </c>
    </row>
    <row r="955" spans="1:2" x14ac:dyDescent="0.25">
      <c r="A955" s="3">
        <v>950</v>
      </c>
      <c r="B955" s="4" t="str">
        <f>"200810000620"</f>
        <v>200810000620</v>
      </c>
    </row>
    <row r="956" spans="1:2" x14ac:dyDescent="0.25">
      <c r="A956" s="3">
        <v>951</v>
      </c>
      <c r="B956" s="4" t="str">
        <f>"200811000825"</f>
        <v>200811000825</v>
      </c>
    </row>
    <row r="957" spans="1:2" x14ac:dyDescent="0.25">
      <c r="A957" s="3">
        <v>952</v>
      </c>
      <c r="B957" s="4" t="str">
        <f>"200811001403"</f>
        <v>200811001403</v>
      </c>
    </row>
    <row r="958" spans="1:2" x14ac:dyDescent="0.25">
      <c r="A958" s="3">
        <v>953</v>
      </c>
      <c r="B958" s="4" t="str">
        <f>"200812000535"</f>
        <v>200812000535</v>
      </c>
    </row>
    <row r="959" spans="1:2" x14ac:dyDescent="0.25">
      <c r="A959" s="3">
        <v>954</v>
      </c>
      <c r="B959" s="4" t="str">
        <f>"200901000237"</f>
        <v>200901000237</v>
      </c>
    </row>
    <row r="960" spans="1:2" x14ac:dyDescent="0.25">
      <c r="A960" s="3">
        <v>955</v>
      </c>
      <c r="B960" s="4" t="str">
        <f>"200901000956"</f>
        <v>200901000956</v>
      </c>
    </row>
    <row r="961" spans="1:2" x14ac:dyDescent="0.25">
      <c r="A961" s="3">
        <v>956</v>
      </c>
      <c r="B961" s="4" t="str">
        <f>"200902000711"</f>
        <v>200902000711</v>
      </c>
    </row>
    <row r="962" spans="1:2" x14ac:dyDescent="0.25">
      <c r="A962" s="3">
        <v>957</v>
      </c>
      <c r="B962" s="4" t="str">
        <f>"200903000064"</f>
        <v>200903000064</v>
      </c>
    </row>
    <row r="963" spans="1:2" x14ac:dyDescent="0.25">
      <c r="A963" s="3">
        <v>958</v>
      </c>
      <c r="B963" s="4" t="str">
        <f>"200903000744"</f>
        <v>200903000744</v>
      </c>
    </row>
    <row r="964" spans="1:2" x14ac:dyDescent="0.25">
      <c r="A964" s="3">
        <v>959</v>
      </c>
      <c r="B964" s="4" t="str">
        <f>"200905000335"</f>
        <v>200905000335</v>
      </c>
    </row>
    <row r="965" spans="1:2" x14ac:dyDescent="0.25">
      <c r="A965" s="3">
        <v>960</v>
      </c>
      <c r="B965" s="4" t="str">
        <f>"200907000106"</f>
        <v>200907000106</v>
      </c>
    </row>
    <row r="966" spans="1:2" x14ac:dyDescent="0.25">
      <c r="A966" s="3">
        <v>961</v>
      </c>
      <c r="B966" s="4" t="str">
        <f>"200907000273"</f>
        <v>200907000273</v>
      </c>
    </row>
    <row r="967" spans="1:2" x14ac:dyDescent="0.25">
      <c r="A967" s="3">
        <v>962</v>
      </c>
      <c r="B967" s="4" t="str">
        <f>"200910000213"</f>
        <v>200910000213</v>
      </c>
    </row>
    <row r="968" spans="1:2" x14ac:dyDescent="0.25">
      <c r="A968" s="3">
        <v>963</v>
      </c>
      <c r="B968" s="4" t="str">
        <f>"200910000860"</f>
        <v>200910000860</v>
      </c>
    </row>
    <row r="969" spans="1:2" x14ac:dyDescent="0.25">
      <c r="A969" s="3">
        <v>964</v>
      </c>
      <c r="B969" s="4" t="str">
        <f>"201004000134"</f>
        <v>201004000134</v>
      </c>
    </row>
    <row r="970" spans="1:2" x14ac:dyDescent="0.25">
      <c r="A970" s="3">
        <v>965</v>
      </c>
      <c r="B970" s="4" t="str">
        <f>"201102000025"</f>
        <v>201102000025</v>
      </c>
    </row>
    <row r="971" spans="1:2" x14ac:dyDescent="0.25">
      <c r="A971" s="3">
        <v>966</v>
      </c>
      <c r="B971" s="4" t="str">
        <f>"201105000003"</f>
        <v>201105000003</v>
      </c>
    </row>
    <row r="972" spans="1:2" x14ac:dyDescent="0.25">
      <c r="A972" s="3">
        <v>967</v>
      </c>
      <c r="B972" s="4" t="str">
        <f>"201208000047"</f>
        <v>201208000047</v>
      </c>
    </row>
    <row r="973" spans="1:2" x14ac:dyDescent="0.25">
      <c r="A973" s="3">
        <v>968</v>
      </c>
      <c r="B973" s="4" t="str">
        <f>"201212000038"</f>
        <v>201212000038</v>
      </c>
    </row>
    <row r="974" spans="1:2" x14ac:dyDescent="0.25">
      <c r="A974" s="3">
        <v>969</v>
      </c>
      <c r="B974" s="4" t="str">
        <f>"201303000091"</f>
        <v>201303000091</v>
      </c>
    </row>
    <row r="975" spans="1:2" x14ac:dyDescent="0.25">
      <c r="A975" s="3">
        <v>970</v>
      </c>
      <c r="B975" s="4" t="str">
        <f>"201303000225"</f>
        <v>201303000225</v>
      </c>
    </row>
    <row r="976" spans="1:2" x14ac:dyDescent="0.25">
      <c r="A976" s="3">
        <v>971</v>
      </c>
      <c r="B976" s="4" t="str">
        <f>"201303000264"</f>
        <v>201303000264</v>
      </c>
    </row>
    <row r="977" spans="1:2" x14ac:dyDescent="0.25">
      <c r="A977" s="3">
        <v>972</v>
      </c>
      <c r="B977" s="4" t="str">
        <f>"201303000459"</f>
        <v>201303000459</v>
      </c>
    </row>
    <row r="978" spans="1:2" x14ac:dyDescent="0.25">
      <c r="A978" s="3">
        <v>973</v>
      </c>
      <c r="B978" s="4" t="str">
        <f>"201303000768"</f>
        <v>201303000768</v>
      </c>
    </row>
    <row r="979" spans="1:2" x14ac:dyDescent="0.25">
      <c r="A979" s="3">
        <v>974</v>
      </c>
      <c r="B979" s="4" t="str">
        <f>"201303000828"</f>
        <v>201303000828</v>
      </c>
    </row>
    <row r="980" spans="1:2" x14ac:dyDescent="0.25">
      <c r="A980" s="3">
        <v>975</v>
      </c>
      <c r="B980" s="4" t="str">
        <f>"201303000883"</f>
        <v>201303000883</v>
      </c>
    </row>
    <row r="981" spans="1:2" x14ac:dyDescent="0.25">
      <c r="A981" s="3">
        <v>976</v>
      </c>
      <c r="B981" s="4" t="str">
        <f>"201304000582"</f>
        <v>201304000582</v>
      </c>
    </row>
    <row r="982" spans="1:2" x14ac:dyDescent="0.25">
      <c r="A982" s="3">
        <v>977</v>
      </c>
      <c r="B982" s="4" t="str">
        <f>"201304001231"</f>
        <v>201304001231</v>
      </c>
    </row>
    <row r="983" spans="1:2" x14ac:dyDescent="0.25">
      <c r="A983" s="3">
        <v>978</v>
      </c>
      <c r="B983" s="4" t="str">
        <f>"201304001332"</f>
        <v>201304001332</v>
      </c>
    </row>
    <row r="984" spans="1:2" x14ac:dyDescent="0.25">
      <c r="A984" s="3">
        <v>979</v>
      </c>
      <c r="B984" s="4" t="str">
        <f>"201304001473"</f>
        <v>201304001473</v>
      </c>
    </row>
    <row r="985" spans="1:2" x14ac:dyDescent="0.25">
      <c r="A985" s="3">
        <v>980</v>
      </c>
      <c r="B985" s="4" t="str">
        <f>"201304001826"</f>
        <v>201304001826</v>
      </c>
    </row>
    <row r="986" spans="1:2" x14ac:dyDescent="0.25">
      <c r="A986" s="3">
        <v>981</v>
      </c>
      <c r="B986" s="4" t="str">
        <f>"201304001862"</f>
        <v>201304001862</v>
      </c>
    </row>
    <row r="987" spans="1:2" x14ac:dyDescent="0.25">
      <c r="A987" s="3">
        <v>982</v>
      </c>
      <c r="B987" s="4" t="str">
        <f>"201304001883"</f>
        <v>201304001883</v>
      </c>
    </row>
    <row r="988" spans="1:2" x14ac:dyDescent="0.25">
      <c r="A988" s="3">
        <v>983</v>
      </c>
      <c r="B988" s="4" t="str">
        <f>"201304003245"</f>
        <v>201304003245</v>
      </c>
    </row>
    <row r="989" spans="1:2" x14ac:dyDescent="0.25">
      <c r="A989" s="3">
        <v>984</v>
      </c>
      <c r="B989" s="4" t="str">
        <f>"201304003553"</f>
        <v>201304003553</v>
      </c>
    </row>
    <row r="990" spans="1:2" x14ac:dyDescent="0.25">
      <c r="A990" s="3">
        <v>985</v>
      </c>
      <c r="B990" s="4" t="str">
        <f>"201304003672"</f>
        <v>201304003672</v>
      </c>
    </row>
    <row r="991" spans="1:2" x14ac:dyDescent="0.25">
      <c r="A991" s="3">
        <v>986</v>
      </c>
      <c r="B991" s="4" t="str">
        <f>"201304004059"</f>
        <v>201304004059</v>
      </c>
    </row>
    <row r="992" spans="1:2" x14ac:dyDescent="0.25">
      <c r="A992" s="3">
        <v>987</v>
      </c>
      <c r="B992" s="4" t="str">
        <f>"201304004186"</f>
        <v>201304004186</v>
      </c>
    </row>
    <row r="993" spans="1:2" x14ac:dyDescent="0.25">
      <c r="A993" s="3">
        <v>988</v>
      </c>
      <c r="B993" s="4" t="str">
        <f>"201304004465"</f>
        <v>201304004465</v>
      </c>
    </row>
    <row r="994" spans="1:2" x14ac:dyDescent="0.25">
      <c r="A994" s="3">
        <v>989</v>
      </c>
      <c r="B994" s="4" t="str">
        <f>"201304004851"</f>
        <v>201304004851</v>
      </c>
    </row>
    <row r="995" spans="1:2" x14ac:dyDescent="0.25">
      <c r="A995" s="3">
        <v>990</v>
      </c>
      <c r="B995" s="4" t="str">
        <f>"201304005105"</f>
        <v>201304005105</v>
      </c>
    </row>
    <row r="996" spans="1:2" x14ac:dyDescent="0.25">
      <c r="A996" s="3">
        <v>991</v>
      </c>
      <c r="B996" s="4" t="str">
        <f>"201304005108"</f>
        <v>201304005108</v>
      </c>
    </row>
    <row r="997" spans="1:2" x14ac:dyDescent="0.25">
      <c r="A997" s="3">
        <v>992</v>
      </c>
      <c r="B997" s="4" t="str">
        <f>"201304005584"</f>
        <v>201304005584</v>
      </c>
    </row>
    <row r="998" spans="1:2" x14ac:dyDescent="0.25">
      <c r="A998" s="3">
        <v>993</v>
      </c>
      <c r="B998" s="4" t="str">
        <f>"201304005593"</f>
        <v>201304005593</v>
      </c>
    </row>
    <row r="999" spans="1:2" x14ac:dyDescent="0.25">
      <c r="A999" s="3">
        <v>994</v>
      </c>
      <c r="B999" s="4" t="str">
        <f>"201304005879"</f>
        <v>201304005879</v>
      </c>
    </row>
    <row r="1000" spans="1:2" x14ac:dyDescent="0.25">
      <c r="A1000" s="3">
        <v>995</v>
      </c>
      <c r="B1000" s="4" t="str">
        <f>"201304006133"</f>
        <v>201304006133</v>
      </c>
    </row>
    <row r="1001" spans="1:2" x14ac:dyDescent="0.25">
      <c r="A1001" s="3">
        <v>996</v>
      </c>
      <c r="B1001" s="4" t="str">
        <f>"201304006252"</f>
        <v>201304006252</v>
      </c>
    </row>
    <row r="1002" spans="1:2" x14ac:dyDescent="0.25">
      <c r="A1002" s="3">
        <v>997</v>
      </c>
      <c r="B1002" s="4" t="str">
        <f>"201304006572"</f>
        <v>201304006572</v>
      </c>
    </row>
    <row r="1003" spans="1:2" x14ac:dyDescent="0.25">
      <c r="A1003" s="3">
        <v>998</v>
      </c>
      <c r="B1003" s="4" t="str">
        <f>"201305000099"</f>
        <v>201305000099</v>
      </c>
    </row>
    <row r="1004" spans="1:2" x14ac:dyDescent="0.25">
      <c r="A1004" s="3">
        <v>999</v>
      </c>
      <c r="B1004" s="4" t="str">
        <f>"201401001037"</f>
        <v>201401001037</v>
      </c>
    </row>
    <row r="1005" spans="1:2" x14ac:dyDescent="0.25">
      <c r="A1005" s="3">
        <v>1000</v>
      </c>
      <c r="B1005" s="4" t="str">
        <f>"201401001205"</f>
        <v>201401001205</v>
      </c>
    </row>
    <row r="1006" spans="1:2" x14ac:dyDescent="0.25">
      <c r="A1006" s="3">
        <v>1001</v>
      </c>
      <c r="B1006" s="4" t="str">
        <f>"201401002182"</f>
        <v>201401002182</v>
      </c>
    </row>
    <row r="1007" spans="1:2" x14ac:dyDescent="0.25">
      <c r="A1007" s="3">
        <v>1002</v>
      </c>
      <c r="B1007" s="4" t="str">
        <f>"201402001559"</f>
        <v>201402001559</v>
      </c>
    </row>
    <row r="1008" spans="1:2" x14ac:dyDescent="0.25">
      <c r="A1008" s="3">
        <v>1003</v>
      </c>
      <c r="B1008" s="4" t="str">
        <f>"201402002515"</f>
        <v>201402002515</v>
      </c>
    </row>
    <row r="1009" spans="1:2" x14ac:dyDescent="0.25">
      <c r="A1009" s="3">
        <v>1004</v>
      </c>
      <c r="B1009" s="4" t="str">
        <f>"201402003619"</f>
        <v>201402003619</v>
      </c>
    </row>
    <row r="1010" spans="1:2" x14ac:dyDescent="0.25">
      <c r="A1010" s="3">
        <v>1005</v>
      </c>
      <c r="B1010" s="4" t="str">
        <f>"201402004707"</f>
        <v>201402004707</v>
      </c>
    </row>
    <row r="1011" spans="1:2" x14ac:dyDescent="0.25">
      <c r="A1011" s="3">
        <v>1006</v>
      </c>
      <c r="B1011" s="4" t="str">
        <f>"201402005434"</f>
        <v>201402005434</v>
      </c>
    </row>
    <row r="1012" spans="1:2" x14ac:dyDescent="0.25">
      <c r="A1012" s="3">
        <v>1007</v>
      </c>
      <c r="B1012" s="4" t="str">
        <f>"201402006275"</f>
        <v>201402006275</v>
      </c>
    </row>
    <row r="1013" spans="1:2" x14ac:dyDescent="0.25">
      <c r="A1013" s="3">
        <v>1008</v>
      </c>
      <c r="B1013" s="4" t="str">
        <f>"201402006281"</f>
        <v>201402006281</v>
      </c>
    </row>
    <row r="1014" spans="1:2" x14ac:dyDescent="0.25">
      <c r="A1014" s="3">
        <v>1009</v>
      </c>
      <c r="B1014" s="4" t="str">
        <f>"201402007424"</f>
        <v>201402007424</v>
      </c>
    </row>
    <row r="1015" spans="1:2" x14ac:dyDescent="0.25">
      <c r="A1015" s="3">
        <v>1010</v>
      </c>
      <c r="B1015" s="4" t="str">
        <f>"201402008053"</f>
        <v>201402008053</v>
      </c>
    </row>
    <row r="1016" spans="1:2" x14ac:dyDescent="0.25">
      <c r="A1016" s="3">
        <v>1011</v>
      </c>
      <c r="B1016" s="4" t="str">
        <f>"201402008354"</f>
        <v>201402008354</v>
      </c>
    </row>
    <row r="1017" spans="1:2" x14ac:dyDescent="0.25">
      <c r="A1017" s="3">
        <v>1012</v>
      </c>
      <c r="B1017" s="4" t="str">
        <f>"201402009264"</f>
        <v>201402009264</v>
      </c>
    </row>
    <row r="1018" spans="1:2" x14ac:dyDescent="0.25">
      <c r="A1018" s="3">
        <v>1013</v>
      </c>
      <c r="B1018" s="4" t="str">
        <f>"201402009412"</f>
        <v>201402009412</v>
      </c>
    </row>
    <row r="1019" spans="1:2" x14ac:dyDescent="0.25">
      <c r="A1019" s="3">
        <v>1014</v>
      </c>
      <c r="B1019" s="4" t="str">
        <f>"201402009680"</f>
        <v>201402009680</v>
      </c>
    </row>
    <row r="1020" spans="1:2" x14ac:dyDescent="0.25">
      <c r="A1020" s="3">
        <v>1015</v>
      </c>
      <c r="B1020" s="4" t="str">
        <f>"201402010454"</f>
        <v>201402010454</v>
      </c>
    </row>
    <row r="1021" spans="1:2" x14ac:dyDescent="0.25">
      <c r="A1021" s="3">
        <v>1016</v>
      </c>
      <c r="B1021" s="4" t="str">
        <f>"201402010843"</f>
        <v>201402010843</v>
      </c>
    </row>
    <row r="1022" spans="1:2" x14ac:dyDescent="0.25">
      <c r="A1022" s="3">
        <v>1017</v>
      </c>
      <c r="B1022" s="4" t="str">
        <f>"201402011151"</f>
        <v>201402011151</v>
      </c>
    </row>
    <row r="1023" spans="1:2" x14ac:dyDescent="0.25">
      <c r="A1023" s="3">
        <v>1018</v>
      </c>
      <c r="B1023" s="4" t="str">
        <f>"201402011682"</f>
        <v>201402011682</v>
      </c>
    </row>
    <row r="1024" spans="1:2" x14ac:dyDescent="0.25">
      <c r="A1024" s="3">
        <v>1019</v>
      </c>
      <c r="B1024" s="4" t="str">
        <f>"201402011906"</f>
        <v>201402011906</v>
      </c>
    </row>
    <row r="1025" spans="1:2" x14ac:dyDescent="0.25">
      <c r="A1025" s="3">
        <v>1020</v>
      </c>
      <c r="B1025" s="4" t="str">
        <f>"201402011958"</f>
        <v>201402011958</v>
      </c>
    </row>
    <row r="1026" spans="1:2" x14ac:dyDescent="0.25">
      <c r="A1026" s="3">
        <v>1021</v>
      </c>
      <c r="B1026" s="4" t="str">
        <f>"201402011997"</f>
        <v>201402011997</v>
      </c>
    </row>
    <row r="1027" spans="1:2" x14ac:dyDescent="0.25">
      <c r="A1027" s="3">
        <v>1022</v>
      </c>
      <c r="B1027" s="4" t="str">
        <f>"201404000014"</f>
        <v>201404000014</v>
      </c>
    </row>
    <row r="1028" spans="1:2" x14ac:dyDescent="0.25">
      <c r="A1028" s="3">
        <v>1023</v>
      </c>
      <c r="B1028" s="4" t="str">
        <f>"201405001010"</f>
        <v>201405001010</v>
      </c>
    </row>
    <row r="1029" spans="1:2" x14ac:dyDescent="0.25">
      <c r="A1029" s="3">
        <v>1024</v>
      </c>
      <c r="B1029" s="4" t="str">
        <f>"201405001738"</f>
        <v>201405001738</v>
      </c>
    </row>
    <row r="1030" spans="1:2" x14ac:dyDescent="0.25">
      <c r="A1030" s="3">
        <v>1025</v>
      </c>
      <c r="B1030" s="4" t="str">
        <f>"201405001930"</f>
        <v>201405001930</v>
      </c>
    </row>
    <row r="1031" spans="1:2" x14ac:dyDescent="0.25">
      <c r="A1031" s="3">
        <v>1026</v>
      </c>
      <c r="B1031" s="4" t="str">
        <f>"201405002174"</f>
        <v>201405002174</v>
      </c>
    </row>
    <row r="1032" spans="1:2" x14ac:dyDescent="0.25">
      <c r="A1032" s="3">
        <v>1027</v>
      </c>
      <c r="B1032" s="4" t="str">
        <f>"201406000023"</f>
        <v>201406000023</v>
      </c>
    </row>
    <row r="1033" spans="1:2" x14ac:dyDescent="0.25">
      <c r="A1033" s="3">
        <v>1028</v>
      </c>
      <c r="B1033" s="4" t="str">
        <f>"201406000133"</f>
        <v>201406000133</v>
      </c>
    </row>
    <row r="1034" spans="1:2" x14ac:dyDescent="0.25">
      <c r="A1034" s="3">
        <v>1029</v>
      </c>
      <c r="B1034" s="4" t="str">
        <f>"201406000351"</f>
        <v>201406000351</v>
      </c>
    </row>
    <row r="1035" spans="1:2" x14ac:dyDescent="0.25">
      <c r="A1035" s="3">
        <v>1030</v>
      </c>
      <c r="B1035" s="4" t="str">
        <f>"201406000977"</f>
        <v>201406000977</v>
      </c>
    </row>
    <row r="1036" spans="1:2" x14ac:dyDescent="0.25">
      <c r="A1036" s="3">
        <v>1031</v>
      </c>
      <c r="B1036" s="4" t="str">
        <f>"201406001092"</f>
        <v>201406001092</v>
      </c>
    </row>
    <row r="1037" spans="1:2" x14ac:dyDescent="0.25">
      <c r="A1037" s="3">
        <v>1032</v>
      </c>
      <c r="B1037" s="4" t="str">
        <f>"201406001467"</f>
        <v>201406001467</v>
      </c>
    </row>
    <row r="1038" spans="1:2" x14ac:dyDescent="0.25">
      <c r="A1038" s="3">
        <v>1033</v>
      </c>
      <c r="B1038" s="4" t="str">
        <f>"201406001492"</f>
        <v>201406001492</v>
      </c>
    </row>
    <row r="1039" spans="1:2" x14ac:dyDescent="0.25">
      <c r="A1039" s="3">
        <v>1034</v>
      </c>
      <c r="B1039" s="4" t="str">
        <f>"201406002017"</f>
        <v>201406002017</v>
      </c>
    </row>
    <row r="1040" spans="1:2" x14ac:dyDescent="0.25">
      <c r="A1040" s="3">
        <v>1035</v>
      </c>
      <c r="B1040" s="4" t="str">
        <f>"201406002020"</f>
        <v>201406002020</v>
      </c>
    </row>
    <row r="1041" spans="1:2" x14ac:dyDescent="0.25">
      <c r="A1041" s="3">
        <v>1036</v>
      </c>
      <c r="B1041" s="4" t="str">
        <f>"201406002330"</f>
        <v>201406002330</v>
      </c>
    </row>
    <row r="1042" spans="1:2" x14ac:dyDescent="0.25">
      <c r="A1042" s="3">
        <v>1037</v>
      </c>
      <c r="B1042" s="4" t="str">
        <f>"201406002340"</f>
        <v>201406002340</v>
      </c>
    </row>
    <row r="1043" spans="1:2" x14ac:dyDescent="0.25">
      <c r="A1043" s="3">
        <v>1038</v>
      </c>
      <c r="B1043" s="4" t="str">
        <f>"201406002796"</f>
        <v>201406002796</v>
      </c>
    </row>
    <row r="1044" spans="1:2" x14ac:dyDescent="0.25">
      <c r="A1044" s="3">
        <v>1039</v>
      </c>
      <c r="B1044" s="4" t="str">
        <f>"201406002965"</f>
        <v>201406002965</v>
      </c>
    </row>
    <row r="1045" spans="1:2" x14ac:dyDescent="0.25">
      <c r="A1045" s="3">
        <v>1040</v>
      </c>
      <c r="B1045" s="4" t="str">
        <f>"201406003373"</f>
        <v>201406003373</v>
      </c>
    </row>
    <row r="1046" spans="1:2" x14ac:dyDescent="0.25">
      <c r="A1046" s="3">
        <v>1041</v>
      </c>
      <c r="B1046" s="4" t="str">
        <f>"201406003733"</f>
        <v>201406003733</v>
      </c>
    </row>
    <row r="1047" spans="1:2" x14ac:dyDescent="0.25">
      <c r="A1047" s="3">
        <v>1042</v>
      </c>
      <c r="B1047" s="4" t="str">
        <f>"201406004300"</f>
        <v>201406004300</v>
      </c>
    </row>
    <row r="1048" spans="1:2" x14ac:dyDescent="0.25">
      <c r="A1048" s="3">
        <v>1043</v>
      </c>
      <c r="B1048" s="4" t="str">
        <f>"201406004398"</f>
        <v>201406004398</v>
      </c>
    </row>
    <row r="1049" spans="1:2" x14ac:dyDescent="0.25">
      <c r="A1049" s="3">
        <v>1044</v>
      </c>
      <c r="B1049" s="4" t="str">
        <f>"201406004717"</f>
        <v>201406004717</v>
      </c>
    </row>
    <row r="1050" spans="1:2" x14ac:dyDescent="0.25">
      <c r="A1050" s="3">
        <v>1045</v>
      </c>
      <c r="B1050" s="4" t="str">
        <f>"201406005524"</f>
        <v>201406005524</v>
      </c>
    </row>
    <row r="1051" spans="1:2" x14ac:dyDescent="0.25">
      <c r="A1051" s="3">
        <v>1046</v>
      </c>
      <c r="B1051" s="4" t="str">
        <f>"201406005712"</f>
        <v>201406005712</v>
      </c>
    </row>
    <row r="1052" spans="1:2" x14ac:dyDescent="0.25">
      <c r="A1052" s="3">
        <v>1047</v>
      </c>
      <c r="B1052" s="4" t="str">
        <f>"201406006982"</f>
        <v>201406006982</v>
      </c>
    </row>
    <row r="1053" spans="1:2" x14ac:dyDescent="0.25">
      <c r="A1053" s="3">
        <v>1048</v>
      </c>
      <c r="B1053" s="4" t="str">
        <f>"201406007324"</f>
        <v>201406007324</v>
      </c>
    </row>
    <row r="1054" spans="1:2" x14ac:dyDescent="0.25">
      <c r="A1054" s="3">
        <v>1049</v>
      </c>
      <c r="B1054" s="4" t="str">
        <f>"201406007639"</f>
        <v>201406007639</v>
      </c>
    </row>
    <row r="1055" spans="1:2" x14ac:dyDescent="0.25">
      <c r="A1055" s="3">
        <v>1050</v>
      </c>
      <c r="B1055" s="4" t="str">
        <f>"201406007924"</f>
        <v>201406007924</v>
      </c>
    </row>
    <row r="1056" spans="1:2" x14ac:dyDescent="0.25">
      <c r="A1056" s="3">
        <v>1051</v>
      </c>
      <c r="B1056" s="4" t="str">
        <f>"201406008054"</f>
        <v>201406008054</v>
      </c>
    </row>
    <row r="1057" spans="1:2" x14ac:dyDescent="0.25">
      <c r="A1057" s="3">
        <v>1052</v>
      </c>
      <c r="B1057" s="4" t="str">
        <f>"201406008102"</f>
        <v>201406008102</v>
      </c>
    </row>
    <row r="1058" spans="1:2" x14ac:dyDescent="0.25">
      <c r="A1058" s="3">
        <v>1053</v>
      </c>
      <c r="B1058" s="4" t="str">
        <f>"201406008473"</f>
        <v>201406008473</v>
      </c>
    </row>
    <row r="1059" spans="1:2" x14ac:dyDescent="0.25">
      <c r="A1059" s="3">
        <v>1054</v>
      </c>
      <c r="B1059" s="4" t="str">
        <f>"201406008839"</f>
        <v>201406008839</v>
      </c>
    </row>
    <row r="1060" spans="1:2" x14ac:dyDescent="0.25">
      <c r="A1060" s="3">
        <v>1055</v>
      </c>
      <c r="B1060" s="4" t="str">
        <f>"201406009624"</f>
        <v>201406009624</v>
      </c>
    </row>
    <row r="1061" spans="1:2" x14ac:dyDescent="0.25">
      <c r="A1061" s="3">
        <v>1056</v>
      </c>
      <c r="B1061" s="4" t="str">
        <f>"201406009670"</f>
        <v>201406009670</v>
      </c>
    </row>
    <row r="1062" spans="1:2" x14ac:dyDescent="0.25">
      <c r="A1062" s="3">
        <v>1057</v>
      </c>
      <c r="B1062" s="4" t="str">
        <f>"201406009921"</f>
        <v>201406009921</v>
      </c>
    </row>
    <row r="1063" spans="1:2" x14ac:dyDescent="0.25">
      <c r="A1063" s="3">
        <v>1058</v>
      </c>
      <c r="B1063" s="4" t="str">
        <f>"201406009976"</f>
        <v>201406009976</v>
      </c>
    </row>
    <row r="1064" spans="1:2" x14ac:dyDescent="0.25">
      <c r="A1064" s="3">
        <v>1059</v>
      </c>
      <c r="B1064" s="4" t="str">
        <f>"201406010714"</f>
        <v>201406010714</v>
      </c>
    </row>
    <row r="1065" spans="1:2" x14ac:dyDescent="0.25">
      <c r="A1065" s="3">
        <v>1060</v>
      </c>
      <c r="B1065" s="4" t="str">
        <f>"201406011016"</f>
        <v>201406011016</v>
      </c>
    </row>
    <row r="1066" spans="1:2" x14ac:dyDescent="0.25">
      <c r="A1066" s="3">
        <v>1061</v>
      </c>
      <c r="B1066" s="4" t="str">
        <f>"201406011173"</f>
        <v>201406011173</v>
      </c>
    </row>
    <row r="1067" spans="1:2" x14ac:dyDescent="0.25">
      <c r="A1067" s="3">
        <v>1062</v>
      </c>
      <c r="B1067" s="4" t="str">
        <f>"201406012274"</f>
        <v>201406012274</v>
      </c>
    </row>
    <row r="1068" spans="1:2" x14ac:dyDescent="0.25">
      <c r="A1068" s="3">
        <v>1063</v>
      </c>
      <c r="B1068" s="4" t="str">
        <f>"201406012301"</f>
        <v>201406012301</v>
      </c>
    </row>
    <row r="1069" spans="1:2" x14ac:dyDescent="0.25">
      <c r="A1069" s="3">
        <v>1064</v>
      </c>
      <c r="B1069" s="4" t="str">
        <f>"201406012345"</f>
        <v>201406012345</v>
      </c>
    </row>
    <row r="1070" spans="1:2" x14ac:dyDescent="0.25">
      <c r="A1070" s="3">
        <v>1065</v>
      </c>
      <c r="B1070" s="4" t="str">
        <f>"201406012560"</f>
        <v>201406012560</v>
      </c>
    </row>
    <row r="1071" spans="1:2" x14ac:dyDescent="0.25">
      <c r="A1071" s="3">
        <v>1066</v>
      </c>
      <c r="B1071" s="4" t="str">
        <f>"201406012748"</f>
        <v>201406012748</v>
      </c>
    </row>
    <row r="1072" spans="1:2" x14ac:dyDescent="0.25">
      <c r="A1072" s="3">
        <v>1067</v>
      </c>
      <c r="B1072" s="4" t="str">
        <f>"201406012769"</f>
        <v>201406012769</v>
      </c>
    </row>
    <row r="1073" spans="1:2" x14ac:dyDescent="0.25">
      <c r="A1073" s="3">
        <v>1068</v>
      </c>
      <c r="B1073" s="4" t="str">
        <f>"201406012816"</f>
        <v>201406012816</v>
      </c>
    </row>
    <row r="1074" spans="1:2" x14ac:dyDescent="0.25">
      <c r="A1074" s="3">
        <v>1069</v>
      </c>
      <c r="B1074" s="4" t="str">
        <f>"201406012849"</f>
        <v>201406012849</v>
      </c>
    </row>
    <row r="1075" spans="1:2" x14ac:dyDescent="0.25">
      <c r="A1075" s="3">
        <v>1070</v>
      </c>
      <c r="B1075" s="4" t="str">
        <f>"201406013281"</f>
        <v>201406013281</v>
      </c>
    </row>
    <row r="1076" spans="1:2" x14ac:dyDescent="0.25">
      <c r="A1076" s="3">
        <v>1071</v>
      </c>
      <c r="B1076" s="4" t="str">
        <f>"201406013330"</f>
        <v>201406013330</v>
      </c>
    </row>
    <row r="1077" spans="1:2" x14ac:dyDescent="0.25">
      <c r="A1077" s="3">
        <v>1072</v>
      </c>
      <c r="B1077" s="4" t="str">
        <f>"201406013359"</f>
        <v>201406013359</v>
      </c>
    </row>
    <row r="1078" spans="1:2" x14ac:dyDescent="0.25">
      <c r="A1078" s="3">
        <v>1073</v>
      </c>
      <c r="B1078" s="4" t="str">
        <f>"201406013534"</f>
        <v>201406013534</v>
      </c>
    </row>
    <row r="1079" spans="1:2" x14ac:dyDescent="0.25">
      <c r="A1079" s="3">
        <v>1074</v>
      </c>
      <c r="B1079" s="4" t="str">
        <f>"201406013646"</f>
        <v>201406013646</v>
      </c>
    </row>
    <row r="1080" spans="1:2" x14ac:dyDescent="0.25">
      <c r="A1080" s="3">
        <v>1075</v>
      </c>
      <c r="B1080" s="4" t="str">
        <f>"201406013847"</f>
        <v>201406013847</v>
      </c>
    </row>
    <row r="1081" spans="1:2" x14ac:dyDescent="0.25">
      <c r="A1081" s="3">
        <v>1076</v>
      </c>
      <c r="B1081" s="4" t="str">
        <f>"201406013889"</f>
        <v>201406013889</v>
      </c>
    </row>
    <row r="1082" spans="1:2" x14ac:dyDescent="0.25">
      <c r="A1082" s="3">
        <v>1077</v>
      </c>
      <c r="B1082" s="4" t="str">
        <f>"201406014356"</f>
        <v>201406014356</v>
      </c>
    </row>
    <row r="1083" spans="1:2" x14ac:dyDescent="0.25">
      <c r="A1083" s="3">
        <v>1078</v>
      </c>
      <c r="B1083" s="4" t="str">
        <f>"201406014505"</f>
        <v>201406014505</v>
      </c>
    </row>
    <row r="1084" spans="1:2" x14ac:dyDescent="0.25">
      <c r="A1084" s="3">
        <v>1079</v>
      </c>
      <c r="B1084" s="4" t="str">
        <f>"201406015097"</f>
        <v>201406015097</v>
      </c>
    </row>
    <row r="1085" spans="1:2" x14ac:dyDescent="0.25">
      <c r="A1085" s="3">
        <v>1080</v>
      </c>
      <c r="B1085" s="4" t="str">
        <f>"201406015453"</f>
        <v>201406015453</v>
      </c>
    </row>
    <row r="1086" spans="1:2" x14ac:dyDescent="0.25">
      <c r="A1086" s="3">
        <v>1081</v>
      </c>
      <c r="B1086" s="4" t="str">
        <f>"201406015815"</f>
        <v>201406015815</v>
      </c>
    </row>
    <row r="1087" spans="1:2" x14ac:dyDescent="0.25">
      <c r="A1087" s="3">
        <v>1082</v>
      </c>
      <c r="B1087" s="4" t="str">
        <f>"201406016222"</f>
        <v>201406016222</v>
      </c>
    </row>
    <row r="1088" spans="1:2" x14ac:dyDescent="0.25">
      <c r="A1088" s="3">
        <v>1083</v>
      </c>
      <c r="B1088" s="4" t="str">
        <f>"201406016256"</f>
        <v>201406016256</v>
      </c>
    </row>
    <row r="1089" spans="1:2" x14ac:dyDescent="0.25">
      <c r="A1089" s="3">
        <v>1084</v>
      </c>
      <c r="B1089" s="4" t="str">
        <f>"201406016277"</f>
        <v>201406016277</v>
      </c>
    </row>
    <row r="1090" spans="1:2" x14ac:dyDescent="0.25">
      <c r="A1090" s="3">
        <v>1085</v>
      </c>
      <c r="B1090" s="4" t="str">
        <f>"201406017401"</f>
        <v>201406017401</v>
      </c>
    </row>
    <row r="1091" spans="1:2" x14ac:dyDescent="0.25">
      <c r="A1091" s="3">
        <v>1086</v>
      </c>
      <c r="B1091" s="4" t="str">
        <f>"201406017619"</f>
        <v>201406017619</v>
      </c>
    </row>
    <row r="1092" spans="1:2" x14ac:dyDescent="0.25">
      <c r="A1092" s="3">
        <v>1087</v>
      </c>
      <c r="B1092" s="4" t="str">
        <f>"201406019004"</f>
        <v>201406019004</v>
      </c>
    </row>
    <row r="1093" spans="1:2" x14ac:dyDescent="0.25">
      <c r="A1093" s="3">
        <v>1088</v>
      </c>
      <c r="B1093" s="4" t="str">
        <f>"201406019043"</f>
        <v>201406019043</v>
      </c>
    </row>
    <row r="1094" spans="1:2" x14ac:dyDescent="0.25">
      <c r="A1094" s="3">
        <v>1089</v>
      </c>
      <c r="B1094" s="4" t="str">
        <f>"201407000205"</f>
        <v>201407000205</v>
      </c>
    </row>
    <row r="1095" spans="1:2" x14ac:dyDescent="0.25">
      <c r="A1095" s="3">
        <v>1090</v>
      </c>
      <c r="B1095" s="4" t="str">
        <f>"201408000135"</f>
        <v>201408000135</v>
      </c>
    </row>
    <row r="1096" spans="1:2" x14ac:dyDescent="0.25">
      <c r="A1096" s="3">
        <v>1091</v>
      </c>
      <c r="B1096" s="4" t="str">
        <f>"201409000191"</f>
        <v>201409000191</v>
      </c>
    </row>
    <row r="1097" spans="1:2" x14ac:dyDescent="0.25">
      <c r="A1097" s="3">
        <v>1092</v>
      </c>
      <c r="B1097" s="4" t="str">
        <f>"201409000546"</f>
        <v>201409000546</v>
      </c>
    </row>
    <row r="1098" spans="1:2" x14ac:dyDescent="0.25">
      <c r="A1098" s="3">
        <v>1093</v>
      </c>
      <c r="B1098" s="4" t="str">
        <f>"201409002642"</f>
        <v>201409002642</v>
      </c>
    </row>
    <row r="1099" spans="1:2" x14ac:dyDescent="0.25">
      <c r="A1099" s="3">
        <v>1094</v>
      </c>
      <c r="B1099" s="4" t="str">
        <f>"201409003489"</f>
        <v>201409003489</v>
      </c>
    </row>
    <row r="1100" spans="1:2" x14ac:dyDescent="0.25">
      <c r="A1100" s="3">
        <v>1095</v>
      </c>
      <c r="B1100" s="4" t="str">
        <f>"201409003679"</f>
        <v>201409003679</v>
      </c>
    </row>
    <row r="1101" spans="1:2" x14ac:dyDescent="0.25">
      <c r="A1101" s="3">
        <v>1096</v>
      </c>
      <c r="B1101" s="4" t="str">
        <f>"201409003900"</f>
        <v>201409003900</v>
      </c>
    </row>
    <row r="1102" spans="1:2" x14ac:dyDescent="0.25">
      <c r="A1102" s="3">
        <v>1097</v>
      </c>
      <c r="B1102" s="4" t="str">
        <f>"201409003909"</f>
        <v>201409003909</v>
      </c>
    </row>
    <row r="1103" spans="1:2" x14ac:dyDescent="0.25">
      <c r="A1103" s="3">
        <v>1098</v>
      </c>
      <c r="B1103" s="4" t="str">
        <f>"201409005435"</f>
        <v>201409005435</v>
      </c>
    </row>
    <row r="1104" spans="1:2" x14ac:dyDescent="0.25">
      <c r="A1104" s="3">
        <v>1099</v>
      </c>
      <c r="B1104" s="4" t="str">
        <f>"201409006452"</f>
        <v>201409006452</v>
      </c>
    </row>
    <row r="1105" spans="1:2" x14ac:dyDescent="0.25">
      <c r="A1105" s="3">
        <v>1100</v>
      </c>
      <c r="B1105" s="4" t="str">
        <f>"201409006633"</f>
        <v>201409006633</v>
      </c>
    </row>
    <row r="1106" spans="1:2" x14ac:dyDescent="0.25">
      <c r="A1106" s="3">
        <v>1101</v>
      </c>
      <c r="B1106" s="4" t="str">
        <f>"201410000579"</f>
        <v>201410000579</v>
      </c>
    </row>
    <row r="1107" spans="1:2" x14ac:dyDescent="0.25">
      <c r="A1107" s="3">
        <v>1102</v>
      </c>
      <c r="B1107" s="4" t="str">
        <f>"201410000713"</f>
        <v>201410000713</v>
      </c>
    </row>
    <row r="1108" spans="1:2" x14ac:dyDescent="0.25">
      <c r="A1108" s="3">
        <v>1103</v>
      </c>
      <c r="B1108" s="4" t="str">
        <f>"201410002751"</f>
        <v>201410002751</v>
      </c>
    </row>
    <row r="1109" spans="1:2" x14ac:dyDescent="0.25">
      <c r="A1109" s="3">
        <v>1104</v>
      </c>
      <c r="B1109" s="4" t="str">
        <f>"201410002915"</f>
        <v>201410002915</v>
      </c>
    </row>
    <row r="1110" spans="1:2" x14ac:dyDescent="0.25">
      <c r="A1110" s="3">
        <v>1105</v>
      </c>
      <c r="B1110" s="4" t="str">
        <f>"201410006193"</f>
        <v>201410006193</v>
      </c>
    </row>
    <row r="1111" spans="1:2" x14ac:dyDescent="0.25">
      <c r="A1111" s="3">
        <v>1106</v>
      </c>
      <c r="B1111" s="4" t="str">
        <f>"201410007460"</f>
        <v>201410007460</v>
      </c>
    </row>
    <row r="1112" spans="1:2" x14ac:dyDescent="0.25">
      <c r="A1112" s="3">
        <v>1107</v>
      </c>
      <c r="B1112" s="4" t="str">
        <f>"201410007648"</f>
        <v>201410007648</v>
      </c>
    </row>
    <row r="1113" spans="1:2" x14ac:dyDescent="0.25">
      <c r="A1113" s="3">
        <v>1108</v>
      </c>
      <c r="B1113" s="4" t="str">
        <f>"201410007847"</f>
        <v>201410007847</v>
      </c>
    </row>
    <row r="1114" spans="1:2" x14ac:dyDescent="0.25">
      <c r="A1114" s="3">
        <v>1109</v>
      </c>
      <c r="B1114" s="4" t="str">
        <f>"201410010587"</f>
        <v>201410010587</v>
      </c>
    </row>
    <row r="1115" spans="1:2" x14ac:dyDescent="0.25">
      <c r="A1115" s="3">
        <v>1110</v>
      </c>
      <c r="B1115" s="4" t="str">
        <f>"201410010769"</f>
        <v>201410010769</v>
      </c>
    </row>
    <row r="1116" spans="1:2" x14ac:dyDescent="0.25">
      <c r="A1116" s="3">
        <v>1111</v>
      </c>
      <c r="B1116" s="4" t="str">
        <f>"201410010890"</f>
        <v>201410010890</v>
      </c>
    </row>
    <row r="1117" spans="1:2" x14ac:dyDescent="0.25">
      <c r="A1117" s="3">
        <v>1112</v>
      </c>
      <c r="B1117" s="4" t="str">
        <f>"201411000068"</f>
        <v>201411000068</v>
      </c>
    </row>
    <row r="1118" spans="1:2" x14ac:dyDescent="0.25">
      <c r="A1118" s="3">
        <v>1113</v>
      </c>
      <c r="B1118" s="4" t="str">
        <f>"201411000221"</f>
        <v>201411000221</v>
      </c>
    </row>
    <row r="1119" spans="1:2" x14ac:dyDescent="0.25">
      <c r="A1119" s="3">
        <v>1114</v>
      </c>
      <c r="B1119" s="4" t="str">
        <f>"201411000330"</f>
        <v>201411000330</v>
      </c>
    </row>
    <row r="1120" spans="1:2" x14ac:dyDescent="0.25">
      <c r="A1120" s="3">
        <v>1115</v>
      </c>
      <c r="B1120" s="4" t="str">
        <f>"201411000571"</f>
        <v>201411000571</v>
      </c>
    </row>
    <row r="1121" spans="1:2" x14ac:dyDescent="0.25">
      <c r="A1121" s="3">
        <v>1116</v>
      </c>
      <c r="B1121" s="4" t="str">
        <f>"201411000687"</f>
        <v>201411000687</v>
      </c>
    </row>
    <row r="1122" spans="1:2" x14ac:dyDescent="0.25">
      <c r="A1122" s="3">
        <v>1117</v>
      </c>
      <c r="B1122" s="4" t="str">
        <f>"201411000756"</f>
        <v>201411000756</v>
      </c>
    </row>
    <row r="1123" spans="1:2" x14ac:dyDescent="0.25">
      <c r="A1123" s="3">
        <v>1118</v>
      </c>
      <c r="B1123" s="4" t="str">
        <f>"201411001004"</f>
        <v>201411001004</v>
      </c>
    </row>
    <row r="1124" spans="1:2" x14ac:dyDescent="0.25">
      <c r="A1124" s="3">
        <v>1119</v>
      </c>
      <c r="B1124" s="4" t="str">
        <f>"201411001097"</f>
        <v>201411001097</v>
      </c>
    </row>
    <row r="1125" spans="1:2" x14ac:dyDescent="0.25">
      <c r="A1125" s="3">
        <v>1120</v>
      </c>
      <c r="B1125" s="4" t="str">
        <f>"201411001564"</f>
        <v>201411001564</v>
      </c>
    </row>
    <row r="1126" spans="1:2" x14ac:dyDescent="0.25">
      <c r="A1126" s="3">
        <v>1121</v>
      </c>
      <c r="B1126" s="4" t="str">
        <f>"201411002801"</f>
        <v>201411002801</v>
      </c>
    </row>
    <row r="1127" spans="1:2" x14ac:dyDescent="0.25">
      <c r="A1127" s="3">
        <v>1122</v>
      </c>
      <c r="B1127" s="4" t="str">
        <f>"201411002932"</f>
        <v>201411002932</v>
      </c>
    </row>
    <row r="1128" spans="1:2" x14ac:dyDescent="0.25">
      <c r="A1128" s="3">
        <v>1123</v>
      </c>
      <c r="B1128" s="4" t="str">
        <f>"201412000095"</f>
        <v>201412000095</v>
      </c>
    </row>
    <row r="1129" spans="1:2" x14ac:dyDescent="0.25">
      <c r="A1129" s="3">
        <v>1124</v>
      </c>
      <c r="B1129" s="4" t="str">
        <f>"201412000155"</f>
        <v>201412000155</v>
      </c>
    </row>
    <row r="1130" spans="1:2" x14ac:dyDescent="0.25">
      <c r="A1130" s="3">
        <v>1125</v>
      </c>
      <c r="B1130" s="4" t="str">
        <f>"201412001163"</f>
        <v>201412001163</v>
      </c>
    </row>
    <row r="1131" spans="1:2" x14ac:dyDescent="0.25">
      <c r="A1131" s="3">
        <v>1126</v>
      </c>
      <c r="B1131" s="4" t="str">
        <f>"201412003302"</f>
        <v>201412003302</v>
      </c>
    </row>
    <row r="1132" spans="1:2" x14ac:dyDescent="0.25">
      <c r="A1132" s="3">
        <v>1127</v>
      </c>
      <c r="B1132" s="4" t="str">
        <f>"201412003862"</f>
        <v>201412003862</v>
      </c>
    </row>
    <row r="1133" spans="1:2" x14ac:dyDescent="0.25">
      <c r="A1133" s="3">
        <v>1128</v>
      </c>
      <c r="B1133" s="4" t="str">
        <f>"201412003988"</f>
        <v>201412003988</v>
      </c>
    </row>
    <row r="1134" spans="1:2" x14ac:dyDescent="0.25">
      <c r="A1134" s="3">
        <v>1129</v>
      </c>
      <c r="B1134" s="4" t="str">
        <f>"201412004470"</f>
        <v>201412004470</v>
      </c>
    </row>
    <row r="1135" spans="1:2" x14ac:dyDescent="0.25">
      <c r="A1135" s="3">
        <v>1130</v>
      </c>
      <c r="B1135" s="4" t="str">
        <f>"201412005345"</f>
        <v>201412005345</v>
      </c>
    </row>
    <row r="1136" spans="1:2" x14ac:dyDescent="0.25">
      <c r="A1136" s="3">
        <v>1131</v>
      </c>
      <c r="B1136" s="4" t="str">
        <f>"201412005376"</f>
        <v>201412005376</v>
      </c>
    </row>
    <row r="1137" spans="1:2" x14ac:dyDescent="0.25">
      <c r="A1137" s="3">
        <v>1132</v>
      </c>
      <c r="B1137" s="4" t="str">
        <f>"201412006153"</f>
        <v>201412006153</v>
      </c>
    </row>
    <row r="1138" spans="1:2" x14ac:dyDescent="0.25">
      <c r="A1138" s="3">
        <v>1133</v>
      </c>
      <c r="B1138" s="4" t="str">
        <f>"201412006459"</f>
        <v>201412006459</v>
      </c>
    </row>
    <row r="1139" spans="1:2" x14ac:dyDescent="0.25">
      <c r="A1139" s="3">
        <v>1134</v>
      </c>
      <c r="B1139" s="4" t="str">
        <f>"201501000143"</f>
        <v>201501000143</v>
      </c>
    </row>
    <row r="1140" spans="1:2" x14ac:dyDescent="0.25">
      <c r="A1140" s="3">
        <v>1135</v>
      </c>
      <c r="B1140" s="4" t="str">
        <f>"201502002165"</f>
        <v>201502002165</v>
      </c>
    </row>
    <row r="1141" spans="1:2" x14ac:dyDescent="0.25">
      <c r="A1141" s="3">
        <v>1136</v>
      </c>
      <c r="B1141" s="4" t="str">
        <f>"201502002295"</f>
        <v>201502002295</v>
      </c>
    </row>
    <row r="1142" spans="1:2" x14ac:dyDescent="0.25">
      <c r="A1142" s="3">
        <v>1137</v>
      </c>
      <c r="B1142" s="4" t="str">
        <f>"201502002527"</f>
        <v>201502002527</v>
      </c>
    </row>
    <row r="1143" spans="1:2" x14ac:dyDescent="0.25">
      <c r="A1143" s="3">
        <v>1138</v>
      </c>
      <c r="B1143" s="4" t="str">
        <f>"201503000077"</f>
        <v>201503000077</v>
      </c>
    </row>
    <row r="1144" spans="1:2" x14ac:dyDescent="0.25">
      <c r="A1144" s="3">
        <v>1139</v>
      </c>
      <c r="B1144" s="4" t="str">
        <f>"201503000171"</f>
        <v>201503000171</v>
      </c>
    </row>
    <row r="1145" spans="1:2" x14ac:dyDescent="0.25">
      <c r="A1145" s="3">
        <v>1140</v>
      </c>
      <c r="B1145" s="4" t="str">
        <f>"201503000188"</f>
        <v>201503000188</v>
      </c>
    </row>
    <row r="1146" spans="1:2" x14ac:dyDescent="0.25">
      <c r="A1146" s="3">
        <v>1141</v>
      </c>
      <c r="B1146" s="4" t="str">
        <f>"201503000230"</f>
        <v>201503000230</v>
      </c>
    </row>
    <row r="1147" spans="1:2" x14ac:dyDescent="0.25">
      <c r="A1147" s="3">
        <v>1142</v>
      </c>
      <c r="B1147" s="4" t="str">
        <f>"201503000381"</f>
        <v>201503000381</v>
      </c>
    </row>
    <row r="1148" spans="1:2" x14ac:dyDescent="0.25">
      <c r="A1148" s="3">
        <v>1143</v>
      </c>
      <c r="B1148" s="4" t="str">
        <f>"201503000496"</f>
        <v>201503000496</v>
      </c>
    </row>
    <row r="1149" spans="1:2" x14ac:dyDescent="0.25">
      <c r="A1149" s="3">
        <v>1144</v>
      </c>
      <c r="B1149" s="4" t="str">
        <f>"201504000286"</f>
        <v>201504000286</v>
      </c>
    </row>
    <row r="1150" spans="1:2" x14ac:dyDescent="0.25">
      <c r="A1150" s="3">
        <v>1145</v>
      </c>
      <c r="B1150" s="4" t="str">
        <f>"201504000348"</f>
        <v>201504000348</v>
      </c>
    </row>
    <row r="1151" spans="1:2" x14ac:dyDescent="0.25">
      <c r="A1151" s="3">
        <v>1146</v>
      </c>
      <c r="B1151" s="4" t="str">
        <f>"201504000349"</f>
        <v>201504000349</v>
      </c>
    </row>
    <row r="1152" spans="1:2" x14ac:dyDescent="0.25">
      <c r="A1152" s="3">
        <v>1147</v>
      </c>
      <c r="B1152" s="4" t="str">
        <f>"201504000613"</f>
        <v>201504000613</v>
      </c>
    </row>
    <row r="1153" spans="1:2" x14ac:dyDescent="0.25">
      <c r="A1153" s="3">
        <v>1148</v>
      </c>
      <c r="B1153" s="4" t="str">
        <f>"201504000875"</f>
        <v>201504000875</v>
      </c>
    </row>
    <row r="1154" spans="1:2" x14ac:dyDescent="0.25">
      <c r="A1154" s="3">
        <v>1149</v>
      </c>
      <c r="B1154" s="4" t="str">
        <f>"201504000955"</f>
        <v>201504000955</v>
      </c>
    </row>
    <row r="1155" spans="1:2" x14ac:dyDescent="0.25">
      <c r="A1155" s="3">
        <v>1150</v>
      </c>
      <c r="B1155" s="4" t="str">
        <f>"201504001062"</f>
        <v>201504001062</v>
      </c>
    </row>
    <row r="1156" spans="1:2" x14ac:dyDescent="0.25">
      <c r="A1156" s="3">
        <v>1151</v>
      </c>
      <c r="B1156" s="4" t="str">
        <f>"201504001303"</f>
        <v>201504001303</v>
      </c>
    </row>
    <row r="1157" spans="1:2" x14ac:dyDescent="0.25">
      <c r="A1157" s="3">
        <v>1152</v>
      </c>
      <c r="B1157" s="4" t="str">
        <f>"201504001361"</f>
        <v>201504001361</v>
      </c>
    </row>
    <row r="1158" spans="1:2" x14ac:dyDescent="0.25">
      <c r="A1158" s="3">
        <v>1153</v>
      </c>
      <c r="B1158" s="4" t="str">
        <f>"201504001813"</f>
        <v>201504001813</v>
      </c>
    </row>
    <row r="1159" spans="1:2" x14ac:dyDescent="0.25">
      <c r="A1159" s="3">
        <v>1154</v>
      </c>
      <c r="B1159" s="4" t="str">
        <f>"201504002558"</f>
        <v>201504002558</v>
      </c>
    </row>
    <row r="1160" spans="1:2" x14ac:dyDescent="0.25">
      <c r="A1160" s="3">
        <v>1155</v>
      </c>
      <c r="B1160" s="4" t="str">
        <f>"201504002610"</f>
        <v>201504002610</v>
      </c>
    </row>
    <row r="1161" spans="1:2" x14ac:dyDescent="0.25">
      <c r="A1161" s="3">
        <v>1156</v>
      </c>
      <c r="B1161" s="4" t="str">
        <f>"201504002653"</f>
        <v>201504002653</v>
      </c>
    </row>
    <row r="1162" spans="1:2" x14ac:dyDescent="0.25">
      <c r="A1162" s="3">
        <v>1157</v>
      </c>
      <c r="B1162" s="4" t="str">
        <f>"201504003022"</f>
        <v>201504003022</v>
      </c>
    </row>
    <row r="1163" spans="1:2" x14ac:dyDescent="0.25">
      <c r="A1163" s="3">
        <v>1158</v>
      </c>
      <c r="B1163" s="4" t="str">
        <f>"201504003052"</f>
        <v>201504003052</v>
      </c>
    </row>
    <row r="1164" spans="1:2" x14ac:dyDescent="0.25">
      <c r="A1164" s="3">
        <v>1159</v>
      </c>
      <c r="B1164" s="4" t="str">
        <f>"201504004026"</f>
        <v>201504004026</v>
      </c>
    </row>
    <row r="1165" spans="1:2" x14ac:dyDescent="0.25">
      <c r="A1165" s="3">
        <v>1160</v>
      </c>
      <c r="B1165" s="4" t="str">
        <f>"201504004046"</f>
        <v>201504004046</v>
      </c>
    </row>
    <row r="1166" spans="1:2" x14ac:dyDescent="0.25">
      <c r="A1166" s="3">
        <v>1161</v>
      </c>
      <c r="B1166" s="4" t="str">
        <f>"201504004256"</f>
        <v>201504004256</v>
      </c>
    </row>
    <row r="1167" spans="1:2" x14ac:dyDescent="0.25">
      <c r="A1167" s="3">
        <v>1162</v>
      </c>
      <c r="B1167" s="4" t="str">
        <f>"201504004416"</f>
        <v>201504004416</v>
      </c>
    </row>
    <row r="1168" spans="1:2" x14ac:dyDescent="0.25">
      <c r="A1168" s="3">
        <v>1163</v>
      </c>
      <c r="B1168" s="4" t="str">
        <f>"201504004567"</f>
        <v>201504004567</v>
      </c>
    </row>
    <row r="1169" spans="1:2" x14ac:dyDescent="0.25">
      <c r="A1169" s="3">
        <v>1164</v>
      </c>
      <c r="B1169" s="4" t="str">
        <f>"201504004790"</f>
        <v>201504004790</v>
      </c>
    </row>
    <row r="1170" spans="1:2" x14ac:dyDescent="0.25">
      <c r="A1170" s="3">
        <v>1165</v>
      </c>
      <c r="B1170" s="4" t="str">
        <f>"201504004994"</f>
        <v>201504004994</v>
      </c>
    </row>
    <row r="1171" spans="1:2" x14ac:dyDescent="0.25">
      <c r="A1171" s="3">
        <v>1166</v>
      </c>
      <c r="B1171" s="4" t="str">
        <f>"201504005349"</f>
        <v>201504005349</v>
      </c>
    </row>
    <row r="1172" spans="1:2" x14ac:dyDescent="0.25">
      <c r="A1172" s="3">
        <v>1167</v>
      </c>
      <c r="B1172" s="4" t="str">
        <f>"201506000808"</f>
        <v>201506000808</v>
      </c>
    </row>
    <row r="1173" spans="1:2" x14ac:dyDescent="0.25">
      <c r="A1173" s="3">
        <v>1168</v>
      </c>
      <c r="B1173" s="4" t="str">
        <f>"201506000960"</f>
        <v>201506000960</v>
      </c>
    </row>
    <row r="1174" spans="1:2" x14ac:dyDescent="0.25">
      <c r="A1174" s="3">
        <v>1169</v>
      </c>
      <c r="B1174" s="4" t="str">
        <f>"201506001658"</f>
        <v>201506001658</v>
      </c>
    </row>
    <row r="1175" spans="1:2" x14ac:dyDescent="0.25">
      <c r="A1175" s="3">
        <v>1170</v>
      </c>
      <c r="B1175" s="4" t="str">
        <f>"201506001781"</f>
        <v>201506001781</v>
      </c>
    </row>
    <row r="1176" spans="1:2" x14ac:dyDescent="0.25">
      <c r="A1176" s="3">
        <v>1171</v>
      </c>
      <c r="B1176" s="4" t="str">
        <f>"201506001786"</f>
        <v>201506001786</v>
      </c>
    </row>
    <row r="1177" spans="1:2" x14ac:dyDescent="0.25">
      <c r="A1177" s="3">
        <v>1172</v>
      </c>
      <c r="B1177" s="4" t="str">
        <f>"201506001905"</f>
        <v>201506001905</v>
      </c>
    </row>
    <row r="1178" spans="1:2" x14ac:dyDescent="0.25">
      <c r="A1178" s="3">
        <v>1173</v>
      </c>
      <c r="B1178" s="4" t="str">
        <f>"201506002368"</f>
        <v>201506002368</v>
      </c>
    </row>
    <row r="1179" spans="1:2" x14ac:dyDescent="0.25">
      <c r="A1179" s="3">
        <v>1174</v>
      </c>
      <c r="B1179" s="4" t="str">
        <f>"201506002516"</f>
        <v>201506002516</v>
      </c>
    </row>
    <row r="1180" spans="1:2" x14ac:dyDescent="0.25">
      <c r="A1180" s="3">
        <v>1175</v>
      </c>
      <c r="B1180" s="4" t="str">
        <f>"201506002724"</f>
        <v>201506002724</v>
      </c>
    </row>
    <row r="1181" spans="1:2" x14ac:dyDescent="0.25">
      <c r="A1181" s="3">
        <v>1176</v>
      </c>
      <c r="B1181" s="4" t="str">
        <f>"201506002749"</f>
        <v>201506002749</v>
      </c>
    </row>
    <row r="1182" spans="1:2" x14ac:dyDescent="0.25">
      <c r="A1182" s="3">
        <v>1177</v>
      </c>
      <c r="B1182" s="4" t="str">
        <f>"201506002860"</f>
        <v>201506002860</v>
      </c>
    </row>
    <row r="1183" spans="1:2" x14ac:dyDescent="0.25">
      <c r="A1183" s="3">
        <v>1178</v>
      </c>
      <c r="B1183" s="4" t="str">
        <f>"201506003707"</f>
        <v>201506003707</v>
      </c>
    </row>
    <row r="1184" spans="1:2" x14ac:dyDescent="0.25">
      <c r="A1184" s="3">
        <v>1179</v>
      </c>
      <c r="B1184" s="4" t="str">
        <f>"201506004384"</f>
        <v>201506004384</v>
      </c>
    </row>
    <row r="1185" spans="1:2" x14ac:dyDescent="0.25">
      <c r="A1185" s="3">
        <v>1180</v>
      </c>
      <c r="B1185" s="4" t="str">
        <f>"201507003957"</f>
        <v>201507003957</v>
      </c>
    </row>
    <row r="1186" spans="1:2" x14ac:dyDescent="0.25">
      <c r="A1186" s="3">
        <v>1181</v>
      </c>
      <c r="B1186" s="4" t="str">
        <f>"201510001470"</f>
        <v>201510001470</v>
      </c>
    </row>
    <row r="1187" spans="1:2" x14ac:dyDescent="0.25">
      <c r="A1187" s="3">
        <v>1182</v>
      </c>
      <c r="B1187" s="4" t="str">
        <f>"201510004237"</f>
        <v>201510004237</v>
      </c>
    </row>
    <row r="1188" spans="1:2" x14ac:dyDescent="0.25">
      <c r="A1188" s="3">
        <v>1183</v>
      </c>
      <c r="B1188" s="4" t="str">
        <f>"201511006106"</f>
        <v>201511006106</v>
      </c>
    </row>
    <row r="1189" spans="1:2" x14ac:dyDescent="0.25">
      <c r="A1189" s="3">
        <v>1184</v>
      </c>
      <c r="B1189" s="4" t="str">
        <f>"201511008510"</f>
        <v>201511008510</v>
      </c>
    </row>
    <row r="1190" spans="1:2" x14ac:dyDescent="0.25">
      <c r="A1190" s="3">
        <v>1185</v>
      </c>
      <c r="B1190" s="4" t="str">
        <f>"201511013879"</f>
        <v>201511013879</v>
      </c>
    </row>
    <row r="1191" spans="1:2" x14ac:dyDescent="0.25">
      <c r="A1191" s="3">
        <v>1186</v>
      </c>
      <c r="B1191" s="4" t="str">
        <f>"201511014669"</f>
        <v>201511014669</v>
      </c>
    </row>
    <row r="1192" spans="1:2" x14ac:dyDescent="0.25">
      <c r="A1192" s="3">
        <v>1187</v>
      </c>
      <c r="B1192" s="4" t="str">
        <f>"201511014684"</f>
        <v>201511014684</v>
      </c>
    </row>
    <row r="1193" spans="1:2" x14ac:dyDescent="0.25">
      <c r="A1193" s="3">
        <v>1188</v>
      </c>
      <c r="B1193" s="4" t="str">
        <f>"201511025808"</f>
        <v>201511025808</v>
      </c>
    </row>
    <row r="1194" spans="1:2" x14ac:dyDescent="0.25">
      <c r="A1194" s="3">
        <v>1189</v>
      </c>
      <c r="B1194" s="4" t="str">
        <f>"201511032897"</f>
        <v>201511032897</v>
      </c>
    </row>
    <row r="1195" spans="1:2" x14ac:dyDescent="0.25">
      <c r="A1195" s="3">
        <v>1190</v>
      </c>
      <c r="B1195" s="4" t="str">
        <f>"201511035126"</f>
        <v>201511035126</v>
      </c>
    </row>
    <row r="1196" spans="1:2" x14ac:dyDescent="0.25">
      <c r="A1196" s="3">
        <v>1191</v>
      </c>
      <c r="B1196" s="4" t="str">
        <f>"201511038407"</f>
        <v>201511038407</v>
      </c>
    </row>
    <row r="1197" spans="1:2" x14ac:dyDescent="0.25">
      <c r="A1197" s="3">
        <v>1192</v>
      </c>
      <c r="B1197" s="4" t="str">
        <f>"201511039206"</f>
        <v>201511039206</v>
      </c>
    </row>
    <row r="1198" spans="1:2" x14ac:dyDescent="0.25">
      <c r="A1198" s="3">
        <v>1193</v>
      </c>
      <c r="B1198" s="4" t="str">
        <f>"201511040301"</f>
        <v>201511040301</v>
      </c>
    </row>
    <row r="1199" spans="1:2" x14ac:dyDescent="0.25">
      <c r="A1199" s="3">
        <v>1194</v>
      </c>
      <c r="B1199" s="4" t="str">
        <f>"201512001009"</f>
        <v>201512001009</v>
      </c>
    </row>
    <row r="1200" spans="1:2" x14ac:dyDescent="0.25">
      <c r="A1200" s="3">
        <v>1195</v>
      </c>
      <c r="B1200" s="4" t="str">
        <f>"201512003711"</f>
        <v>201512003711</v>
      </c>
    </row>
    <row r="1201" spans="1:2" x14ac:dyDescent="0.25">
      <c r="A1201" s="3">
        <v>1196</v>
      </c>
      <c r="B1201" s="4" t="str">
        <f>"201601000830"</f>
        <v>201601000830</v>
      </c>
    </row>
    <row r="1202" spans="1:2" x14ac:dyDescent="0.25">
      <c r="A1202" s="3">
        <v>1197</v>
      </c>
      <c r="B1202" s="4" t="str">
        <f>"201601000839"</f>
        <v>201601000839</v>
      </c>
    </row>
    <row r="1203" spans="1:2" x14ac:dyDescent="0.25">
      <c r="A1203" s="3">
        <v>1198</v>
      </c>
      <c r="B1203" s="4" t="str">
        <f>"201604001089"</f>
        <v>201604001089</v>
      </c>
    </row>
    <row r="1204" spans="1:2" x14ac:dyDescent="0.25">
      <c r="A1204" s="3">
        <v>1199</v>
      </c>
      <c r="B1204" s="4" t="str">
        <f>"201604001949"</f>
        <v>201604001949</v>
      </c>
    </row>
    <row r="1205" spans="1:2" x14ac:dyDescent="0.25">
      <c r="A1205" s="3">
        <v>1200</v>
      </c>
      <c r="B1205" s="4" t="str">
        <f>"201604002631"</f>
        <v>201604002631</v>
      </c>
    </row>
    <row r="1206" spans="1:2" x14ac:dyDescent="0.25">
      <c r="A1206" s="3">
        <v>1201</v>
      </c>
      <c r="B1206" s="4" t="str">
        <f>"201604003354"</f>
        <v>201604003354</v>
      </c>
    </row>
    <row r="1207" spans="1:2" x14ac:dyDescent="0.25">
      <c r="A1207" s="3">
        <v>1202</v>
      </c>
      <c r="B1207" s="4" t="str">
        <f>"201604004176"</f>
        <v>201604004176</v>
      </c>
    </row>
    <row r="1208" spans="1:2" x14ac:dyDescent="0.25">
      <c r="A1208" s="3">
        <v>1203</v>
      </c>
      <c r="B1208" s="4" t="str">
        <f>"201604005696"</f>
        <v>201604005696</v>
      </c>
    </row>
    <row r="1209" spans="1:2" x14ac:dyDescent="0.25">
      <c r="A1209" s="3">
        <v>1204</v>
      </c>
      <c r="B1209" s="4" t="str">
        <f>"201605000042"</f>
        <v>201605000042</v>
      </c>
    </row>
  </sheetData>
  <sortState ref="B6:B717">
    <sortCondition ref="B6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4Κ_2025_ΠΕ_ΠΡΟΣΚΛΗΣΗ_ΥΠΟΨΗΦΙΩΝ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Diakaki Aikaterini</cp:lastModifiedBy>
  <dcterms:created xsi:type="dcterms:W3CDTF">2024-08-13T09:36:16Z</dcterms:created>
  <dcterms:modified xsi:type="dcterms:W3CDTF">2025-11-24T09:12:36Z</dcterms:modified>
</cp:coreProperties>
</file>