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Β_2023_ΥΠΑ\ΑΠΟΤΕΛΕΣΜΑΤΑ\ΑΠΟΤΕΛΕΣΜΑΤΑ_23.11.23_μετά τις μεταβολές\ΠΡΟΣΩΡΙΝΑ ΑΠΟΤΕΛΕΣΜΑΤΑ\ΠΡΟΣΩΡΙΝΑ ΑΠΟΤΕΛΕΣΜΑΤΑ_ΠΕ\"/>
    </mc:Choice>
  </mc:AlternateContent>
  <bookViews>
    <workbookView xWindow="0" yWindow="0" windowWidth="23040" windowHeight="8676"/>
  </bookViews>
  <sheets>
    <sheet name="1ΓΒ_2023_ΠΕ_ΑΠΟΡΡΙΠΤΕΟΙ" sheetId="1" r:id="rId1"/>
  </sheets>
  <calcPr calcId="162913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C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C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C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C211" i="1"/>
  <c r="B212" i="1"/>
  <c r="B213" i="1"/>
  <c r="B214" i="1"/>
  <c r="B215" i="1"/>
  <c r="B216" i="1"/>
  <c r="B217" i="1"/>
  <c r="C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C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C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C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</calcChain>
</file>

<file path=xl/sharedStrings.xml><?xml version="1.0" encoding="utf-8"?>
<sst xmlns="http://schemas.openxmlformats.org/spreadsheetml/2006/main" count="386" uniqueCount="21">
  <si>
    <t>ΠΛΗΡΩΣΗ ΘΕΣΕΩΝ ΑΠΟ ΠΑΝΕΛΛ. ΓΡΑΠΤΟ ΔΙΑΓ. (ΑΡΘΡΟ ν. 4765/2021) ΠΡΟΚΗΡΥΞΗ : 1ΓΒ_2023</t>
  </si>
  <si>
    <t>ΚΑΤΑΣΤΑΣΗ ΑΠΟΡΡΙΠΤΕΩΝ</t>
  </si>
  <si>
    <t>ΚΑΤΗΓΟΡΙΑ ΕΚΠΑΙΔΕΥΣΗΣ: ΠΑΝΕΠΙΣΤΗΜΙΑΚΗΣ ΕΚΠΑΙΔΕΥΣΗΣ</t>
  </si>
  <si>
    <t>Α/Α</t>
  </si>
  <si>
    <t>ΑΙΤΙΟΛΟΓΙΑ ΑΠΟΡΡΙΨΗΣ</t>
  </si>
  <si>
    <t>Δεν δηλώθηκε ο αντίστοιχος κωδικός θέσης στην αίτηση του α΄ σταδίου</t>
  </si>
  <si>
    <t>Δεν δηλώθηκε ο αντίστοιχος κωδικός τίτλου στην αίτηση του α΄ σταδίου</t>
  </si>
  <si>
    <t>ΟΡΙΟ ΗΛΙΚΙΑΣ ΥΠΟΨΗΦΙΟΥ</t>
  </si>
  <si>
    <t>ΟΡΙΟ ΗΛΙΚΙΑΣ ΥΠΟΨΗΦΙΟΥ, Δεν δηλώθηκε ο αντίστοιχος κωδικός θέσης στην αίτηση του α΄ σταδίου</t>
  </si>
  <si>
    <t>Δεν δηλώθηκαν τα απαραίτητα πρόσθετα προσόντα στην αίτηση του α΄ σταδίου</t>
  </si>
  <si>
    <t>ΕΛΛΕΙΨΗ ΤΙΤΛΟΥ</t>
  </si>
  <si>
    <t>Δεν δηλώθηκε ο αντίστοιχος κωδικός θέσης στην αίτηση του α΄ σταδίου, 002</t>
  </si>
  <si>
    <t>ΟΡΙΟ ΗΛΙΚΙΑΣ ΥΠΟΨΗΦΙΟΥ, Δεν δηλώθηκε ο αντίστοιχος κωδικός τίτλου στην αίτηση του α΄ σταδίου</t>
  </si>
  <si>
    <t>ΕΛΛΕΙΨΗ ΤΙΤΛΟΥ, Δεν δηλώθηκε ο αντίστοιχος κωδικός τίτλου στην αίτηση του α΄ σταδίου</t>
  </si>
  <si>
    <t>ΟΡΙΟ ΗΛΙΚΙΑΣ ΥΠΟΨΗΦΙΟΥ, Δεν δηλώθηκε ο αντίστοιχος κωδικός θέσης στην αίτηση του α΄ σταδίου, 002</t>
  </si>
  <si>
    <t>Δεν δηλώθηκε ο αντίστοιχος κωδικός θέσης στην αίτηση του α΄ σταδίου, Δεν δηλώθηκε ο αντίστοιχος κωδικός τίτλου στην αίτηση του α΄ σταδίου</t>
  </si>
  <si>
    <t>001, 002</t>
  </si>
  <si>
    <t>Δεν δηλώθηκε ο αντίστοιχος κωδικός θέσης στην αίτηση του α΄ σταδίου, 017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</si>
  <si>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</si>
  <si>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</si>
  <si>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Α.Μ.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</si>
</sst>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5"/>
  <sheetViews>
    <sheetView tabSelected="1" workbookViewId="0">
      <selection activeCell="C9" sqref="C9"/>
    </sheetView>
  </sheetViews>
  <sheetFormatPr defaultRowHeight="14.4" x14ac:dyDescent="0.3"/>
  <cols>
    <col min="1" max="1" width="8.88671875" style="1"/>
    <col min="2" max="2" width="22" style="1" customWidth="1"/>
    <col min="3" max="3" width="67.44140625" style="7" customWidth="1"/>
  </cols>
  <sheetData>
    <row r="1" spans="1:3" s="2" customFormat="1" x14ac:dyDescent="0.3">
      <c r="A1" s="2" t="s">
        <v>0</v>
      </c>
      <c r="C1" s="5"/>
    </row>
    <row r="2" spans="1:3" s="2" customFormat="1" x14ac:dyDescent="0.3">
      <c r="A2" s="2" t="s">
        <v>1</v>
      </c>
      <c r="C2" s="5"/>
    </row>
    <row r="3" spans="1:3" s="2" customFormat="1" x14ac:dyDescent="0.3">
      <c r="A3" s="2" t="s">
        <v>2</v>
      </c>
      <c r="C3" s="5"/>
    </row>
    <row r="5" spans="1:3" s="4" customFormat="1" ht="19.95" customHeight="1" x14ac:dyDescent="0.3">
      <c r="A5" s="4" t="s">
        <v>3</v>
      </c>
      <c r="B5" s="4" t="s">
        <v>20</v>
      </c>
      <c r="C5" s="6" t="s">
        <v>4</v>
      </c>
    </row>
    <row r="6" spans="1:3" ht="30" customHeight="1" x14ac:dyDescent="0.3">
      <c r="A6" s="8">
        <v>1</v>
      </c>
      <c r="B6" s="8" t="str">
        <f>"201304001291"</f>
        <v>201304001291</v>
      </c>
      <c r="C6" s="9" t="s">
        <v>5</v>
      </c>
    </row>
    <row r="7" spans="1:3" ht="30" customHeight="1" x14ac:dyDescent="0.3">
      <c r="A7" s="8">
        <v>2</v>
      </c>
      <c r="B7" s="8" t="str">
        <f>"00552331"</f>
        <v>00552331</v>
      </c>
      <c r="C7" s="9" t="s">
        <v>5</v>
      </c>
    </row>
    <row r="8" spans="1:3" ht="30" customHeight="1" x14ac:dyDescent="0.3">
      <c r="A8" s="8">
        <v>3</v>
      </c>
      <c r="B8" s="8" t="str">
        <f>"00214743"</f>
        <v>00214743</v>
      </c>
      <c r="C8" s="9" t="s">
        <v>5</v>
      </c>
    </row>
    <row r="9" spans="1:3" ht="30" customHeight="1" x14ac:dyDescent="0.3">
      <c r="A9" s="8">
        <v>4</v>
      </c>
      <c r="B9" s="8" t="str">
        <f>"00648881"</f>
        <v>00648881</v>
      </c>
      <c r="C9" s="9" t="s">
        <v>6</v>
      </c>
    </row>
    <row r="10" spans="1:3" ht="30" customHeight="1" x14ac:dyDescent="0.3">
      <c r="A10" s="8">
        <v>5</v>
      </c>
      <c r="B10" s="8" t="str">
        <f>"00130965"</f>
        <v>00130965</v>
      </c>
      <c r="C10" s="9" t="s">
        <v>7</v>
      </c>
    </row>
    <row r="11" spans="1:3" ht="30" customHeight="1" x14ac:dyDescent="0.3">
      <c r="A11" s="8">
        <v>6</v>
      </c>
      <c r="B11" s="8" t="str">
        <f>"200802006353"</f>
        <v>200802006353</v>
      </c>
      <c r="C11" s="9" t="s">
        <v>5</v>
      </c>
    </row>
    <row r="12" spans="1:3" ht="30" customHeight="1" x14ac:dyDescent="0.3">
      <c r="A12" s="8">
        <v>7</v>
      </c>
      <c r="B12" s="8" t="str">
        <f>"201402008466"</f>
        <v>201402008466</v>
      </c>
      <c r="C12" s="9" t="s">
        <v>5</v>
      </c>
    </row>
    <row r="13" spans="1:3" ht="30" customHeight="1" x14ac:dyDescent="0.3">
      <c r="A13" s="8">
        <v>8</v>
      </c>
      <c r="B13" s="8" t="str">
        <f>"00644353"</f>
        <v>00644353</v>
      </c>
      <c r="C13" s="9" t="s">
        <v>5</v>
      </c>
    </row>
    <row r="14" spans="1:3" ht="30" customHeight="1" x14ac:dyDescent="0.3">
      <c r="A14" s="8">
        <v>9</v>
      </c>
      <c r="B14" s="8" t="str">
        <f>"00598068"</f>
        <v>00598068</v>
      </c>
      <c r="C14" s="9" t="s">
        <v>8</v>
      </c>
    </row>
    <row r="15" spans="1:3" ht="30" customHeight="1" x14ac:dyDescent="0.3">
      <c r="A15" s="8">
        <v>10</v>
      </c>
      <c r="B15" s="8" t="str">
        <f>"00526793"</f>
        <v>00526793</v>
      </c>
      <c r="C15" s="9" t="s">
        <v>5</v>
      </c>
    </row>
    <row r="16" spans="1:3" ht="30" customHeight="1" x14ac:dyDescent="0.3">
      <c r="A16" s="8">
        <v>11</v>
      </c>
      <c r="B16" s="8" t="str">
        <f>"00820217"</f>
        <v>00820217</v>
      </c>
      <c r="C16" s="9" t="s">
        <v>5</v>
      </c>
    </row>
    <row r="17" spans="1:3" ht="30" customHeight="1" x14ac:dyDescent="0.3">
      <c r="A17" s="8">
        <v>12</v>
      </c>
      <c r="B17" s="8" t="str">
        <f>"200811000414"</f>
        <v>200811000414</v>
      </c>
      <c r="C17" s="9" t="s">
        <v>5</v>
      </c>
    </row>
    <row r="18" spans="1:3" ht="30" customHeight="1" x14ac:dyDescent="0.3">
      <c r="A18" s="8">
        <v>13</v>
      </c>
      <c r="B18" s="8" t="str">
        <f>"201304000135"</f>
        <v>201304000135</v>
      </c>
      <c r="C18" s="9" t="s">
        <v>5</v>
      </c>
    </row>
    <row r="19" spans="1:3" ht="30" customHeight="1" x14ac:dyDescent="0.3">
      <c r="A19" s="8">
        <v>14</v>
      </c>
      <c r="B19" s="8" t="str">
        <f>"00473379"</f>
        <v>00473379</v>
      </c>
      <c r="C19" s="9" t="s">
        <v>9</v>
      </c>
    </row>
    <row r="20" spans="1:3" ht="30" customHeight="1" x14ac:dyDescent="0.3">
      <c r="A20" s="8">
        <v>15</v>
      </c>
      <c r="B20" s="8" t="str">
        <f>"201406002492"</f>
        <v>201406002492</v>
      </c>
      <c r="C20" s="9" t="s">
        <v>5</v>
      </c>
    </row>
    <row r="21" spans="1:3" ht="30" customHeight="1" x14ac:dyDescent="0.3">
      <c r="A21" s="8">
        <v>16</v>
      </c>
      <c r="B21" s="8" t="str">
        <f>"00813654"</f>
        <v>00813654</v>
      </c>
      <c r="C21" s="9" t="s">
        <v>10</v>
      </c>
    </row>
    <row r="22" spans="1:3" ht="30" customHeight="1" x14ac:dyDescent="0.3">
      <c r="A22" s="8">
        <v>17</v>
      </c>
      <c r="B22" s="8" t="str">
        <f>"201304005897"</f>
        <v>201304005897</v>
      </c>
      <c r="C22" s="9" t="s">
        <v>5</v>
      </c>
    </row>
    <row r="23" spans="1:3" ht="30" customHeight="1" x14ac:dyDescent="0.3">
      <c r="A23" s="8">
        <v>18</v>
      </c>
      <c r="B23" s="8" t="str">
        <f>"00821223"</f>
        <v>00821223</v>
      </c>
      <c r="C23" s="9" t="s">
        <v>5</v>
      </c>
    </row>
    <row r="24" spans="1:3" ht="30" customHeight="1" x14ac:dyDescent="0.3">
      <c r="A24" s="8">
        <v>19</v>
      </c>
      <c r="B24" s="8" t="str">
        <f>"201406017614"</f>
        <v>201406017614</v>
      </c>
      <c r="C24" s="9" t="s">
        <v>8</v>
      </c>
    </row>
    <row r="25" spans="1:3" ht="30" customHeight="1" x14ac:dyDescent="0.3">
      <c r="A25" s="8">
        <v>20</v>
      </c>
      <c r="B25" s="8" t="str">
        <f>"00900711"</f>
        <v>00900711</v>
      </c>
      <c r="C25" s="9" t="s">
        <v>11</v>
      </c>
    </row>
    <row r="26" spans="1:3" ht="30" customHeight="1" x14ac:dyDescent="0.3">
      <c r="A26" s="8">
        <v>21</v>
      </c>
      <c r="B26" s="8" t="str">
        <f>"201304006036"</f>
        <v>201304006036</v>
      </c>
      <c r="C26" s="9" t="s">
        <v>7</v>
      </c>
    </row>
    <row r="27" spans="1:3" ht="30" customHeight="1" x14ac:dyDescent="0.3">
      <c r="A27" s="8">
        <v>22</v>
      </c>
      <c r="B27" s="8" t="str">
        <f>"00241841"</f>
        <v>00241841</v>
      </c>
      <c r="C27" s="9" t="s">
        <v>5</v>
      </c>
    </row>
    <row r="28" spans="1:3" ht="30" customHeight="1" x14ac:dyDescent="0.3">
      <c r="A28" s="8">
        <v>23</v>
      </c>
      <c r="B28" s="8" t="str">
        <f>"00104416"</f>
        <v>00104416</v>
      </c>
      <c r="C28" s="9" t="s">
        <v>7</v>
      </c>
    </row>
    <row r="29" spans="1:3" ht="30" customHeight="1" x14ac:dyDescent="0.3">
      <c r="A29" s="8">
        <v>24</v>
      </c>
      <c r="B29" s="8" t="str">
        <f>"201406010846"</f>
        <v>201406010846</v>
      </c>
      <c r="C29" s="9" t="s">
        <v>7</v>
      </c>
    </row>
    <row r="30" spans="1:3" ht="30" customHeight="1" x14ac:dyDescent="0.3">
      <c r="A30" s="8">
        <v>25</v>
      </c>
      <c r="B30" s="8" t="str">
        <f>"00185712"</f>
        <v>00185712</v>
      </c>
      <c r="C30" s="9" t="s">
        <v>8</v>
      </c>
    </row>
    <row r="31" spans="1:3" ht="30" customHeight="1" x14ac:dyDescent="0.3">
      <c r="A31" s="8">
        <v>26</v>
      </c>
      <c r="B31" s="8" t="str">
        <f>"00046344"</f>
        <v>00046344</v>
      </c>
      <c r="C31" s="9" t="s">
        <v>7</v>
      </c>
    </row>
    <row r="32" spans="1:3" ht="30" customHeight="1" x14ac:dyDescent="0.3">
      <c r="A32" s="8">
        <v>27</v>
      </c>
      <c r="B32" s="8" t="str">
        <f>"00197444"</f>
        <v>00197444</v>
      </c>
      <c r="C32" s="9" t="s">
        <v>6</v>
      </c>
    </row>
    <row r="33" spans="1:3" ht="30" customHeight="1" x14ac:dyDescent="0.3">
      <c r="A33" s="8">
        <v>28</v>
      </c>
      <c r="B33" s="8" t="str">
        <f>"201406013949"</f>
        <v>201406013949</v>
      </c>
      <c r="C33" s="9" t="s">
        <v>8</v>
      </c>
    </row>
    <row r="34" spans="1:3" ht="30" customHeight="1" x14ac:dyDescent="0.3">
      <c r="A34" s="8">
        <v>29</v>
      </c>
      <c r="B34" s="8" t="str">
        <f>"201405001032"</f>
        <v>201405001032</v>
      </c>
      <c r="C34" s="9" t="s">
        <v>5</v>
      </c>
    </row>
    <row r="35" spans="1:3" ht="30" customHeight="1" x14ac:dyDescent="0.3">
      <c r="A35" s="8">
        <v>30</v>
      </c>
      <c r="B35" s="8" t="str">
        <f>"00186102"</f>
        <v>00186102</v>
      </c>
      <c r="C35" s="9" t="s">
        <v>5</v>
      </c>
    </row>
    <row r="36" spans="1:3" ht="30" customHeight="1" x14ac:dyDescent="0.3">
      <c r="A36" s="8">
        <v>31</v>
      </c>
      <c r="B36" s="8" t="str">
        <f>"00104557"</f>
        <v>00104557</v>
      </c>
      <c r="C36" s="9" t="s">
        <v>5</v>
      </c>
    </row>
    <row r="37" spans="1:3" ht="30" customHeight="1" x14ac:dyDescent="0.3">
      <c r="A37" s="8">
        <v>32</v>
      </c>
      <c r="B37" s="8" t="str">
        <f>"00491471"</f>
        <v>00491471</v>
      </c>
      <c r="C37" s="9" t="s">
        <v>5</v>
      </c>
    </row>
    <row r="38" spans="1:3" ht="30" customHeight="1" x14ac:dyDescent="0.3">
      <c r="A38" s="8">
        <v>33</v>
      </c>
      <c r="B38" s="8" t="str">
        <f>"201606000090"</f>
        <v>201606000090</v>
      </c>
      <c r="C38" s="9" t="s">
        <v>5</v>
      </c>
    </row>
    <row r="39" spans="1:3" ht="30" customHeight="1" x14ac:dyDescent="0.3">
      <c r="A39" s="8">
        <v>34</v>
      </c>
      <c r="B39" s="8" t="str">
        <f>"00901027"</f>
        <v>00901027</v>
      </c>
      <c r="C39" s="9" t="s">
        <v>7</v>
      </c>
    </row>
    <row r="40" spans="1:3" ht="30" customHeight="1" x14ac:dyDescent="0.3">
      <c r="A40" s="8">
        <v>35</v>
      </c>
      <c r="B40" s="8" t="str">
        <f>"201511012415"</f>
        <v>201511012415</v>
      </c>
      <c r="C40" s="9" t="s">
        <v>5</v>
      </c>
    </row>
    <row r="41" spans="1:3" ht="30" customHeight="1" x14ac:dyDescent="0.3">
      <c r="A41" s="8">
        <v>36</v>
      </c>
      <c r="B41" s="8" t="str">
        <f>"00238448"</f>
        <v>00238448</v>
      </c>
      <c r="C41" s="9" t="s">
        <v>5</v>
      </c>
    </row>
    <row r="42" spans="1:3" ht="30" customHeight="1" x14ac:dyDescent="0.3">
      <c r="A42" s="8">
        <v>37</v>
      </c>
      <c r="B42" s="8" t="str">
        <f>"201304001352"</f>
        <v>201304001352</v>
      </c>
      <c r="C42" s="9" t="s">
        <v>5</v>
      </c>
    </row>
    <row r="43" spans="1:3" ht="30" customHeight="1" x14ac:dyDescent="0.3">
      <c r="A43" s="8">
        <v>38</v>
      </c>
      <c r="B43" s="8" t="str">
        <f>"00872236"</f>
        <v>00872236</v>
      </c>
      <c r="C43" s="9" t="s">
        <v>5</v>
      </c>
    </row>
    <row r="44" spans="1:3" ht="30" customHeight="1" x14ac:dyDescent="0.3">
      <c r="A44" s="8">
        <v>39</v>
      </c>
      <c r="B44" s="8" t="str">
        <f>"00889775"</f>
        <v>00889775</v>
      </c>
      <c r="C44" s="9" t="s">
        <v>5</v>
      </c>
    </row>
    <row r="45" spans="1:3" ht="30" customHeight="1" x14ac:dyDescent="0.3">
      <c r="A45" s="8">
        <v>40</v>
      </c>
      <c r="B45" s="8" t="str">
        <f>"201511039824"</f>
        <v>201511039824</v>
      </c>
      <c r="C45" s="9" t="s">
        <v>5</v>
      </c>
    </row>
    <row r="46" spans="1:3" ht="30" customHeight="1" x14ac:dyDescent="0.3">
      <c r="A46" s="8">
        <v>41</v>
      </c>
      <c r="B46" s="8" t="str">
        <f>"00852356"</f>
        <v>00852356</v>
      </c>
      <c r="C46" s="9" t="s">
        <v>5</v>
      </c>
    </row>
    <row r="47" spans="1:3" ht="30" customHeight="1" x14ac:dyDescent="0.3">
      <c r="A47" s="8">
        <v>42</v>
      </c>
      <c r="B47" s="8" t="str">
        <f>"00610328"</f>
        <v>00610328</v>
      </c>
      <c r="C47" s="9" t="s">
        <v>5</v>
      </c>
    </row>
    <row r="48" spans="1:3" ht="30" customHeight="1" x14ac:dyDescent="0.3">
      <c r="A48" s="8">
        <v>43</v>
      </c>
      <c r="B48" s="8" t="str">
        <f>"00130086"</f>
        <v>00130086</v>
      </c>
      <c r="C48" s="9" t="s">
        <v>12</v>
      </c>
    </row>
    <row r="49" spans="1:3" ht="30" customHeight="1" x14ac:dyDescent="0.3">
      <c r="A49" s="8">
        <v>44</v>
      </c>
      <c r="B49" s="8" t="str">
        <f>"00879607"</f>
        <v>00879607</v>
      </c>
      <c r="C49" s="9" t="s">
        <v>8</v>
      </c>
    </row>
    <row r="50" spans="1:3" ht="30" customHeight="1" x14ac:dyDescent="0.3">
      <c r="A50" s="8">
        <v>45</v>
      </c>
      <c r="B50" s="8" t="str">
        <f>"201406007210"</f>
        <v>201406007210</v>
      </c>
      <c r="C50" s="9" t="s">
        <v>5</v>
      </c>
    </row>
    <row r="51" spans="1:3" ht="30" customHeight="1" x14ac:dyDescent="0.3">
      <c r="A51" s="8">
        <v>46</v>
      </c>
      <c r="B51" s="8" t="str">
        <f>"201604002064"</f>
        <v>201604002064</v>
      </c>
      <c r="C51" s="9" t="s">
        <v>5</v>
      </c>
    </row>
    <row r="52" spans="1:3" ht="30" customHeight="1" x14ac:dyDescent="0.3">
      <c r="A52" s="8">
        <v>47</v>
      </c>
      <c r="B52" s="8" t="str">
        <f>"00616448"</f>
        <v>00616448</v>
      </c>
      <c r="C52" s="9" t="s">
        <v>6</v>
      </c>
    </row>
    <row r="53" spans="1:3" ht="30" customHeight="1" x14ac:dyDescent="0.3">
      <c r="A53" s="8">
        <v>48</v>
      </c>
      <c r="B53" s="8" t="str">
        <f>"00340703"</f>
        <v>00340703</v>
      </c>
      <c r="C53" s="9" t="s">
        <v>8</v>
      </c>
    </row>
    <row r="54" spans="1:3" ht="30" customHeight="1" x14ac:dyDescent="0.3">
      <c r="A54" s="8">
        <v>49</v>
      </c>
      <c r="B54" s="8" t="str">
        <f>"00019127"</f>
        <v>00019127</v>
      </c>
      <c r="C54" s="9" t="s">
        <v>5</v>
      </c>
    </row>
    <row r="55" spans="1:3" ht="30" customHeight="1" x14ac:dyDescent="0.3">
      <c r="A55" s="8">
        <v>50</v>
      </c>
      <c r="B55" s="8" t="str">
        <f>"00173762"</f>
        <v>00173762</v>
      </c>
      <c r="C55" s="9" t="s">
        <v>12</v>
      </c>
    </row>
    <row r="56" spans="1:3" ht="30" customHeight="1" x14ac:dyDescent="0.3">
      <c r="A56" s="8">
        <v>51</v>
      </c>
      <c r="B56" s="8" t="str">
        <f>"200802004607"</f>
        <v>200802004607</v>
      </c>
      <c r="C56" s="9" t="s">
        <v>5</v>
      </c>
    </row>
    <row r="57" spans="1:3" ht="30" customHeight="1" x14ac:dyDescent="0.3">
      <c r="A57" s="8">
        <v>52</v>
      </c>
      <c r="B57" s="8" t="str">
        <f>"00846247"</f>
        <v>00846247</v>
      </c>
      <c r="C57" s="9" t="s">
        <v>5</v>
      </c>
    </row>
    <row r="58" spans="1:3" ht="30" customHeight="1" x14ac:dyDescent="0.3">
      <c r="A58" s="8">
        <v>53</v>
      </c>
      <c r="B58" s="8" t="str">
        <f>"00851278"</f>
        <v>00851278</v>
      </c>
      <c r="C58" s="9" t="s">
        <v>7</v>
      </c>
    </row>
    <row r="59" spans="1:3" ht="30" customHeight="1" x14ac:dyDescent="0.3">
      <c r="A59" s="8">
        <v>54</v>
      </c>
      <c r="B59" s="8" t="str">
        <f>"201504002510"</f>
        <v>201504002510</v>
      </c>
      <c r="C59" s="9" t="s">
        <v>7</v>
      </c>
    </row>
    <row r="60" spans="1:3" ht="30" customHeight="1" x14ac:dyDescent="0.3">
      <c r="A60" s="8">
        <v>55</v>
      </c>
      <c r="B60" s="8" t="str">
        <f>"201402002004"</f>
        <v>201402002004</v>
      </c>
      <c r="C60" s="9" t="s">
        <v>5</v>
      </c>
    </row>
    <row r="61" spans="1:3" ht="30" customHeight="1" x14ac:dyDescent="0.3">
      <c r="A61" s="8">
        <v>56</v>
      </c>
      <c r="B61" s="8" t="str">
        <f>"00907895"</f>
        <v>00907895</v>
      </c>
      <c r="C61" s="9" t="s">
        <v>5</v>
      </c>
    </row>
    <row r="62" spans="1:3" ht="30" customHeight="1" x14ac:dyDescent="0.3">
      <c r="A62" s="8">
        <v>57</v>
      </c>
      <c r="B62" s="8" t="str">
        <f>"201511031762"</f>
        <v>201511031762</v>
      </c>
      <c r="C62" s="9" t="s">
        <v>6</v>
      </c>
    </row>
    <row r="63" spans="1:3" ht="30" customHeight="1" x14ac:dyDescent="0.3">
      <c r="A63" s="8">
        <v>58</v>
      </c>
      <c r="B63" s="8" t="str">
        <f>"00001363"</f>
        <v>00001363</v>
      </c>
      <c r="C63" s="9" t="s">
        <v>12</v>
      </c>
    </row>
    <row r="64" spans="1:3" ht="30" customHeight="1" x14ac:dyDescent="0.3">
      <c r="A64" s="8">
        <v>59</v>
      </c>
      <c r="B64" s="8" t="str">
        <f>"00223081"</f>
        <v>00223081</v>
      </c>
      <c r="C64" s="9" t="s">
        <v>5</v>
      </c>
    </row>
    <row r="65" spans="1:3" ht="30" customHeight="1" x14ac:dyDescent="0.3">
      <c r="A65" s="8">
        <v>60</v>
      </c>
      <c r="B65" s="8" t="str">
        <f>"201304006297"</f>
        <v>201304006297</v>
      </c>
      <c r="C65" s="9" t="s">
        <v>5</v>
      </c>
    </row>
    <row r="66" spans="1:3" ht="30" customHeight="1" x14ac:dyDescent="0.3">
      <c r="A66" s="8">
        <v>61</v>
      </c>
      <c r="B66" s="8" t="str">
        <f>"00132144"</f>
        <v>00132144</v>
      </c>
      <c r="C66" s="9" t="s">
        <v>7</v>
      </c>
    </row>
    <row r="67" spans="1:3" ht="30" customHeight="1" x14ac:dyDescent="0.3">
      <c r="A67" s="8">
        <v>62</v>
      </c>
      <c r="B67" s="8" t="str">
        <f>"00881155"</f>
        <v>00881155</v>
      </c>
      <c r="C67" s="9" t="s">
        <v>5</v>
      </c>
    </row>
    <row r="68" spans="1:3" ht="30" customHeight="1" x14ac:dyDescent="0.3">
      <c r="A68" s="8">
        <v>63</v>
      </c>
      <c r="B68" s="8" t="str">
        <f>"00920071"</f>
        <v>00920071</v>
      </c>
      <c r="C68" s="9" t="str">
        <f>"001"</f>
        <v>001</v>
      </c>
    </row>
    <row r="69" spans="1:3" ht="30" customHeight="1" x14ac:dyDescent="0.3">
      <c r="A69" s="8">
        <v>64</v>
      </c>
      <c r="B69" s="8" t="str">
        <f>"00207910"</f>
        <v>00207910</v>
      </c>
      <c r="C69" s="9" t="s">
        <v>5</v>
      </c>
    </row>
    <row r="70" spans="1:3" ht="30" customHeight="1" x14ac:dyDescent="0.3">
      <c r="A70" s="8">
        <v>65</v>
      </c>
      <c r="B70" s="8" t="str">
        <f>"00557016"</f>
        <v>00557016</v>
      </c>
      <c r="C70" s="9" t="s">
        <v>5</v>
      </c>
    </row>
    <row r="71" spans="1:3" ht="30" customHeight="1" x14ac:dyDescent="0.3">
      <c r="A71" s="8">
        <v>66</v>
      </c>
      <c r="B71" s="8" t="str">
        <f>"201406012385"</f>
        <v>201406012385</v>
      </c>
      <c r="C71" s="9" t="s">
        <v>8</v>
      </c>
    </row>
    <row r="72" spans="1:3" ht="30" customHeight="1" x14ac:dyDescent="0.3">
      <c r="A72" s="8">
        <v>67</v>
      </c>
      <c r="B72" s="8" t="str">
        <f>"00714286"</f>
        <v>00714286</v>
      </c>
      <c r="C72" s="9" t="s">
        <v>5</v>
      </c>
    </row>
    <row r="73" spans="1:3" ht="30" customHeight="1" x14ac:dyDescent="0.3">
      <c r="A73" s="8">
        <v>68</v>
      </c>
      <c r="B73" s="8" t="str">
        <f>"00183153"</f>
        <v>00183153</v>
      </c>
      <c r="C73" s="9" t="s">
        <v>13</v>
      </c>
    </row>
    <row r="74" spans="1:3" ht="30" customHeight="1" x14ac:dyDescent="0.3">
      <c r="A74" s="8">
        <v>69</v>
      </c>
      <c r="B74" s="8" t="str">
        <f>"00900029"</f>
        <v>00900029</v>
      </c>
      <c r="C74" s="9" t="s">
        <v>5</v>
      </c>
    </row>
    <row r="75" spans="1:3" ht="30" customHeight="1" x14ac:dyDescent="0.3">
      <c r="A75" s="8">
        <v>70</v>
      </c>
      <c r="B75" s="8" t="str">
        <f>"00632371"</f>
        <v>00632371</v>
      </c>
      <c r="C75" s="9" t="s">
        <v>6</v>
      </c>
    </row>
    <row r="76" spans="1:3" ht="30" customHeight="1" x14ac:dyDescent="0.3">
      <c r="A76" s="8">
        <v>71</v>
      </c>
      <c r="B76" s="8" t="str">
        <f>"00104121"</f>
        <v>00104121</v>
      </c>
      <c r="C76" s="9" t="s">
        <v>5</v>
      </c>
    </row>
    <row r="77" spans="1:3" ht="30" customHeight="1" x14ac:dyDescent="0.3">
      <c r="A77" s="8">
        <v>72</v>
      </c>
      <c r="B77" s="8" t="str">
        <f>"00882460"</f>
        <v>00882460</v>
      </c>
      <c r="C77" s="9" t="s">
        <v>8</v>
      </c>
    </row>
    <row r="78" spans="1:3" ht="30" customHeight="1" x14ac:dyDescent="0.3">
      <c r="A78" s="8">
        <v>73</v>
      </c>
      <c r="B78" s="8" t="str">
        <f>"00123514"</f>
        <v>00123514</v>
      </c>
      <c r="C78" s="9" t="s">
        <v>5</v>
      </c>
    </row>
    <row r="79" spans="1:3" ht="30" customHeight="1" x14ac:dyDescent="0.3">
      <c r="A79" s="8">
        <v>74</v>
      </c>
      <c r="B79" s="8" t="str">
        <f>"201506003587"</f>
        <v>201506003587</v>
      </c>
      <c r="C79" s="9" t="s">
        <v>6</v>
      </c>
    </row>
    <row r="80" spans="1:3" ht="30" customHeight="1" x14ac:dyDescent="0.3">
      <c r="A80" s="8">
        <v>75</v>
      </c>
      <c r="B80" s="8" t="str">
        <f>"201406007876"</f>
        <v>201406007876</v>
      </c>
      <c r="C80" s="9" t="s">
        <v>5</v>
      </c>
    </row>
    <row r="81" spans="1:3" ht="30" customHeight="1" x14ac:dyDescent="0.3">
      <c r="A81" s="8">
        <v>76</v>
      </c>
      <c r="B81" s="8" t="str">
        <f>"201304000065"</f>
        <v>201304000065</v>
      </c>
      <c r="C81" s="9" t="s">
        <v>5</v>
      </c>
    </row>
    <row r="82" spans="1:3" ht="30" customHeight="1" x14ac:dyDescent="0.3">
      <c r="A82" s="8">
        <v>77</v>
      </c>
      <c r="B82" s="8" t="str">
        <f>"200802000077"</f>
        <v>200802000077</v>
      </c>
      <c r="C82" s="9" t="s">
        <v>7</v>
      </c>
    </row>
    <row r="83" spans="1:3" ht="30" customHeight="1" x14ac:dyDescent="0.3">
      <c r="A83" s="8">
        <v>78</v>
      </c>
      <c r="B83" s="8" t="str">
        <f>"201506000183"</f>
        <v>201506000183</v>
      </c>
      <c r="C83" s="9" t="s">
        <v>5</v>
      </c>
    </row>
    <row r="84" spans="1:3" ht="30" customHeight="1" x14ac:dyDescent="0.3">
      <c r="A84" s="8">
        <v>79</v>
      </c>
      <c r="B84" s="8" t="str">
        <f>"00913531"</f>
        <v>00913531</v>
      </c>
      <c r="C84" s="9" t="s">
        <v>8</v>
      </c>
    </row>
    <row r="85" spans="1:3" ht="30" customHeight="1" x14ac:dyDescent="0.3">
      <c r="A85" s="8">
        <v>80</v>
      </c>
      <c r="B85" s="8" t="str">
        <f>"00924405"</f>
        <v>00924405</v>
      </c>
      <c r="C85" s="9" t="s">
        <v>5</v>
      </c>
    </row>
    <row r="86" spans="1:3" ht="30" customHeight="1" x14ac:dyDescent="0.3">
      <c r="A86" s="8">
        <v>81</v>
      </c>
      <c r="B86" s="8" t="str">
        <f>"00900997"</f>
        <v>00900997</v>
      </c>
      <c r="C86" s="9" t="s">
        <v>5</v>
      </c>
    </row>
    <row r="87" spans="1:3" ht="30" customHeight="1" x14ac:dyDescent="0.3">
      <c r="A87" s="8">
        <v>82</v>
      </c>
      <c r="B87" s="8" t="str">
        <f>"00200996"</f>
        <v>00200996</v>
      </c>
      <c r="C87" s="9" t="s">
        <v>5</v>
      </c>
    </row>
    <row r="88" spans="1:3" ht="30" customHeight="1" x14ac:dyDescent="0.3">
      <c r="A88" s="8">
        <v>83</v>
      </c>
      <c r="B88" s="8" t="str">
        <f>"200806000180"</f>
        <v>200806000180</v>
      </c>
      <c r="C88" s="9" t="s">
        <v>6</v>
      </c>
    </row>
    <row r="89" spans="1:3" ht="30" customHeight="1" x14ac:dyDescent="0.3">
      <c r="A89" s="8">
        <v>84</v>
      </c>
      <c r="B89" s="8" t="str">
        <f>"00238628"</f>
        <v>00238628</v>
      </c>
      <c r="C89" s="9" t="s">
        <v>5</v>
      </c>
    </row>
    <row r="90" spans="1:3" ht="30" customHeight="1" x14ac:dyDescent="0.3">
      <c r="A90" s="8">
        <v>85</v>
      </c>
      <c r="B90" s="8" t="str">
        <f>"00116521"</f>
        <v>00116521</v>
      </c>
      <c r="C90" s="9" t="s">
        <v>6</v>
      </c>
    </row>
    <row r="91" spans="1:3" ht="30" customHeight="1" x14ac:dyDescent="0.3">
      <c r="A91" s="8">
        <v>86</v>
      </c>
      <c r="B91" s="8" t="str">
        <f>"00614212"</f>
        <v>00614212</v>
      </c>
      <c r="C91" s="9" t="s">
        <v>6</v>
      </c>
    </row>
    <row r="92" spans="1:3" ht="30" customHeight="1" x14ac:dyDescent="0.3">
      <c r="A92" s="8">
        <v>87</v>
      </c>
      <c r="B92" s="8" t="str">
        <f>"00208179"</f>
        <v>00208179</v>
      </c>
      <c r="C92" s="9" t="s">
        <v>7</v>
      </c>
    </row>
    <row r="93" spans="1:3" ht="30" customHeight="1" x14ac:dyDescent="0.3">
      <c r="A93" s="8">
        <v>88</v>
      </c>
      <c r="B93" s="8" t="str">
        <f>"00808868"</f>
        <v>00808868</v>
      </c>
      <c r="C93" s="9" t="s">
        <v>5</v>
      </c>
    </row>
    <row r="94" spans="1:3" ht="30" customHeight="1" x14ac:dyDescent="0.3">
      <c r="A94" s="8">
        <v>89</v>
      </c>
      <c r="B94" s="8" t="str">
        <f>"00046906"</f>
        <v>00046906</v>
      </c>
      <c r="C94" s="9" t="s">
        <v>7</v>
      </c>
    </row>
    <row r="95" spans="1:3" ht="30" customHeight="1" x14ac:dyDescent="0.3">
      <c r="A95" s="8">
        <v>90</v>
      </c>
      <c r="B95" s="8" t="str">
        <f>"201406002713"</f>
        <v>201406002713</v>
      </c>
      <c r="C95" s="9" t="s">
        <v>14</v>
      </c>
    </row>
    <row r="96" spans="1:3" ht="30" customHeight="1" x14ac:dyDescent="0.3">
      <c r="A96" s="8">
        <v>91</v>
      </c>
      <c r="B96" s="8" t="str">
        <f>"201406012712"</f>
        <v>201406012712</v>
      </c>
      <c r="C96" s="9" t="s">
        <v>5</v>
      </c>
    </row>
    <row r="97" spans="1:3" ht="30" customHeight="1" x14ac:dyDescent="0.3">
      <c r="A97" s="8">
        <v>92</v>
      </c>
      <c r="B97" s="8" t="str">
        <f>"00087386"</f>
        <v>00087386</v>
      </c>
      <c r="C97" s="9" t="s">
        <v>5</v>
      </c>
    </row>
    <row r="98" spans="1:3" ht="30" customHeight="1" x14ac:dyDescent="0.3">
      <c r="A98" s="8">
        <v>93</v>
      </c>
      <c r="B98" s="8" t="str">
        <f>"00718712"</f>
        <v>00718712</v>
      </c>
      <c r="C98" s="9" t="s">
        <v>11</v>
      </c>
    </row>
    <row r="99" spans="1:3" ht="30" customHeight="1" x14ac:dyDescent="0.3">
      <c r="A99" s="8">
        <v>94</v>
      </c>
      <c r="B99" s="8" t="str">
        <f>"00908191"</f>
        <v>00908191</v>
      </c>
      <c r="C99" s="9" t="s">
        <v>5</v>
      </c>
    </row>
    <row r="100" spans="1:3" ht="30" customHeight="1" x14ac:dyDescent="0.3">
      <c r="A100" s="8">
        <v>95</v>
      </c>
      <c r="B100" s="8" t="str">
        <f>"00493200"</f>
        <v>00493200</v>
      </c>
      <c r="C100" s="9" t="s">
        <v>10</v>
      </c>
    </row>
    <row r="101" spans="1:3" ht="30" customHeight="1" x14ac:dyDescent="0.3">
      <c r="A101" s="8">
        <v>96</v>
      </c>
      <c r="B101" s="8" t="str">
        <f>"00884276"</f>
        <v>00884276</v>
      </c>
      <c r="C101" s="9" t="s">
        <v>5</v>
      </c>
    </row>
    <row r="102" spans="1:3" ht="30" customHeight="1" x14ac:dyDescent="0.3">
      <c r="A102" s="8">
        <v>97</v>
      </c>
      <c r="B102" s="8" t="str">
        <f>"200904000198"</f>
        <v>200904000198</v>
      </c>
      <c r="C102" s="9" t="s">
        <v>5</v>
      </c>
    </row>
    <row r="103" spans="1:3" ht="30" customHeight="1" x14ac:dyDescent="0.3">
      <c r="A103" s="8">
        <v>98</v>
      </c>
      <c r="B103" s="8" t="str">
        <f>"201304004721"</f>
        <v>201304004721</v>
      </c>
      <c r="C103" s="9" t="s">
        <v>5</v>
      </c>
    </row>
    <row r="104" spans="1:3" ht="30" customHeight="1" x14ac:dyDescent="0.3">
      <c r="A104" s="8">
        <v>99</v>
      </c>
      <c r="B104" s="8" t="str">
        <f>"00918959"</f>
        <v>00918959</v>
      </c>
      <c r="C104" s="9" t="s">
        <v>5</v>
      </c>
    </row>
    <row r="105" spans="1:3" ht="30" customHeight="1" x14ac:dyDescent="0.3">
      <c r="A105" s="8">
        <v>100</v>
      </c>
      <c r="B105" s="8" t="str">
        <f>"201309000068"</f>
        <v>201309000068</v>
      </c>
      <c r="C105" s="9" t="s">
        <v>7</v>
      </c>
    </row>
    <row r="106" spans="1:3" ht="30" customHeight="1" x14ac:dyDescent="0.3">
      <c r="A106" s="8">
        <v>101</v>
      </c>
      <c r="B106" s="8" t="str">
        <f>"00897791"</f>
        <v>00897791</v>
      </c>
      <c r="C106" s="9" t="s">
        <v>6</v>
      </c>
    </row>
    <row r="107" spans="1:3" ht="30" customHeight="1" x14ac:dyDescent="0.3">
      <c r="A107" s="8">
        <v>102</v>
      </c>
      <c r="B107" s="8" t="str">
        <f>"201410004617"</f>
        <v>201410004617</v>
      </c>
      <c r="C107" s="9" t="s">
        <v>7</v>
      </c>
    </row>
    <row r="108" spans="1:3" ht="30" customHeight="1" x14ac:dyDescent="0.3">
      <c r="A108" s="8">
        <v>103</v>
      </c>
      <c r="B108" s="8" t="str">
        <f>"00846184"</f>
        <v>00846184</v>
      </c>
      <c r="C108" s="9" t="s">
        <v>5</v>
      </c>
    </row>
    <row r="109" spans="1:3" ht="30" customHeight="1" x14ac:dyDescent="0.3">
      <c r="A109" s="8">
        <v>104</v>
      </c>
      <c r="B109" s="8" t="str">
        <f>"00480254"</f>
        <v>00480254</v>
      </c>
      <c r="C109" s="9" t="s">
        <v>7</v>
      </c>
    </row>
    <row r="110" spans="1:3" ht="30" customHeight="1" x14ac:dyDescent="0.3">
      <c r="A110" s="8">
        <v>105</v>
      </c>
      <c r="B110" s="8" t="str">
        <f>"200801005755"</f>
        <v>200801005755</v>
      </c>
      <c r="C110" s="9" t="s">
        <v>7</v>
      </c>
    </row>
    <row r="111" spans="1:3" ht="30" customHeight="1" x14ac:dyDescent="0.3">
      <c r="A111" s="8">
        <v>106</v>
      </c>
      <c r="B111" s="8" t="str">
        <f>"201512003517"</f>
        <v>201512003517</v>
      </c>
      <c r="C111" s="9" t="s">
        <v>8</v>
      </c>
    </row>
    <row r="112" spans="1:3" ht="30" customHeight="1" x14ac:dyDescent="0.3">
      <c r="A112" s="8">
        <v>107</v>
      </c>
      <c r="B112" s="8" t="str">
        <f>"00716377"</f>
        <v>00716377</v>
      </c>
      <c r="C112" s="9" t="s">
        <v>5</v>
      </c>
    </row>
    <row r="113" spans="1:3" ht="30" customHeight="1" x14ac:dyDescent="0.3">
      <c r="A113" s="8">
        <v>108</v>
      </c>
      <c r="B113" s="8" t="str">
        <f>"201406001145"</f>
        <v>201406001145</v>
      </c>
      <c r="C113" s="9" t="s">
        <v>8</v>
      </c>
    </row>
    <row r="114" spans="1:3" ht="30" customHeight="1" x14ac:dyDescent="0.3">
      <c r="A114" s="8">
        <v>109</v>
      </c>
      <c r="B114" s="8" t="str">
        <f>"200801004860"</f>
        <v>200801004860</v>
      </c>
      <c r="C114" s="9" t="s">
        <v>5</v>
      </c>
    </row>
    <row r="115" spans="1:3" ht="30" customHeight="1" x14ac:dyDescent="0.3">
      <c r="A115" s="8">
        <v>110</v>
      </c>
      <c r="B115" s="8" t="str">
        <f>"00654792"</f>
        <v>00654792</v>
      </c>
      <c r="C115" s="9" t="s">
        <v>5</v>
      </c>
    </row>
    <row r="116" spans="1:3" ht="30" customHeight="1" x14ac:dyDescent="0.3">
      <c r="A116" s="8">
        <v>111</v>
      </c>
      <c r="B116" s="8" t="str">
        <f>"00118091"</f>
        <v>00118091</v>
      </c>
      <c r="C116" s="9" t="s">
        <v>15</v>
      </c>
    </row>
    <row r="117" spans="1:3" ht="30" customHeight="1" x14ac:dyDescent="0.3">
      <c r="A117" s="8">
        <v>112</v>
      </c>
      <c r="B117" s="8" t="str">
        <f>"00244200"</f>
        <v>00244200</v>
      </c>
      <c r="C117" s="9" t="s">
        <v>5</v>
      </c>
    </row>
    <row r="118" spans="1:3" ht="30" customHeight="1" x14ac:dyDescent="0.3">
      <c r="A118" s="8">
        <v>113</v>
      </c>
      <c r="B118" s="8" t="str">
        <f>"00907231"</f>
        <v>00907231</v>
      </c>
      <c r="C118" s="9" t="s">
        <v>5</v>
      </c>
    </row>
    <row r="119" spans="1:3" ht="30" customHeight="1" x14ac:dyDescent="0.3">
      <c r="A119" s="8">
        <v>114</v>
      </c>
      <c r="B119" s="8" t="str">
        <f>"200806000852"</f>
        <v>200806000852</v>
      </c>
      <c r="C119" s="9" t="s">
        <v>6</v>
      </c>
    </row>
    <row r="120" spans="1:3" ht="30" customHeight="1" x14ac:dyDescent="0.3">
      <c r="A120" s="8">
        <v>115</v>
      </c>
      <c r="B120" s="8" t="str">
        <f>"00481607"</f>
        <v>00481607</v>
      </c>
      <c r="C120" s="9" t="s">
        <v>6</v>
      </c>
    </row>
    <row r="121" spans="1:3" ht="30" customHeight="1" x14ac:dyDescent="0.3">
      <c r="A121" s="8">
        <v>116</v>
      </c>
      <c r="B121" s="8" t="str">
        <f>"201410009808"</f>
        <v>201410009808</v>
      </c>
      <c r="C121" s="9" t="s">
        <v>5</v>
      </c>
    </row>
    <row r="122" spans="1:3" ht="30" customHeight="1" x14ac:dyDescent="0.3">
      <c r="A122" s="8">
        <v>117</v>
      </c>
      <c r="B122" s="8" t="str">
        <f>"200712001188"</f>
        <v>200712001188</v>
      </c>
      <c r="C122" s="9" t="s">
        <v>5</v>
      </c>
    </row>
    <row r="123" spans="1:3" ht="30" customHeight="1" x14ac:dyDescent="0.3">
      <c r="A123" s="8">
        <v>118</v>
      </c>
      <c r="B123" s="8" t="str">
        <f>"201409001523"</f>
        <v>201409001523</v>
      </c>
      <c r="C123" s="9" t="s">
        <v>8</v>
      </c>
    </row>
    <row r="124" spans="1:3" ht="30" customHeight="1" x14ac:dyDescent="0.3">
      <c r="A124" s="8">
        <v>119</v>
      </c>
      <c r="B124" s="8" t="str">
        <f>"00828760"</f>
        <v>00828760</v>
      </c>
      <c r="C124" s="9" t="s">
        <v>5</v>
      </c>
    </row>
    <row r="125" spans="1:3" ht="30" customHeight="1" x14ac:dyDescent="0.3">
      <c r="A125" s="8">
        <v>120</v>
      </c>
      <c r="B125" s="8" t="str">
        <f>"200801001717"</f>
        <v>200801001717</v>
      </c>
      <c r="C125" s="9" t="s">
        <v>14</v>
      </c>
    </row>
    <row r="126" spans="1:3" ht="30" customHeight="1" x14ac:dyDescent="0.3">
      <c r="A126" s="8">
        <v>121</v>
      </c>
      <c r="B126" s="8" t="str">
        <f>"201511007682"</f>
        <v>201511007682</v>
      </c>
      <c r="C126" s="9" t="s">
        <v>5</v>
      </c>
    </row>
    <row r="127" spans="1:3" ht="30" customHeight="1" x14ac:dyDescent="0.3">
      <c r="A127" s="8">
        <v>122</v>
      </c>
      <c r="B127" s="8" t="str">
        <f>"00117674"</f>
        <v>00117674</v>
      </c>
      <c r="C127" s="9" t="s">
        <v>6</v>
      </c>
    </row>
    <row r="128" spans="1:3" ht="30" customHeight="1" x14ac:dyDescent="0.3">
      <c r="A128" s="8">
        <v>123</v>
      </c>
      <c r="B128" s="8" t="str">
        <f>"00833388"</f>
        <v>00833388</v>
      </c>
      <c r="C128" s="9" t="s">
        <v>7</v>
      </c>
    </row>
    <row r="129" spans="1:3" ht="30" customHeight="1" x14ac:dyDescent="0.3">
      <c r="A129" s="8">
        <v>124</v>
      </c>
      <c r="B129" s="8" t="str">
        <f>"00806202"</f>
        <v>00806202</v>
      </c>
      <c r="C129" s="9" t="s">
        <v>6</v>
      </c>
    </row>
    <row r="130" spans="1:3" ht="30" customHeight="1" x14ac:dyDescent="0.3">
      <c r="A130" s="8">
        <v>125</v>
      </c>
      <c r="B130" s="8" t="str">
        <f>"00838745"</f>
        <v>00838745</v>
      </c>
      <c r="C130" s="9" t="s">
        <v>5</v>
      </c>
    </row>
    <row r="131" spans="1:3" ht="30" customHeight="1" x14ac:dyDescent="0.3">
      <c r="A131" s="8">
        <v>126</v>
      </c>
      <c r="B131" s="8" t="str">
        <f>"00850234"</f>
        <v>00850234</v>
      </c>
      <c r="C131" s="9" t="s">
        <v>5</v>
      </c>
    </row>
    <row r="132" spans="1:3" ht="30" customHeight="1" x14ac:dyDescent="0.3">
      <c r="A132" s="8">
        <v>127</v>
      </c>
      <c r="B132" s="8" t="str">
        <f>"200802009856"</f>
        <v>200802009856</v>
      </c>
      <c r="C132" s="9" t="s">
        <v>5</v>
      </c>
    </row>
    <row r="133" spans="1:3" ht="30" customHeight="1" x14ac:dyDescent="0.3">
      <c r="A133" s="8">
        <v>128</v>
      </c>
      <c r="B133" s="8" t="str">
        <f>"201511032081"</f>
        <v>201511032081</v>
      </c>
      <c r="C133" s="9" t="s">
        <v>8</v>
      </c>
    </row>
    <row r="134" spans="1:3" ht="30" customHeight="1" x14ac:dyDescent="0.3">
      <c r="A134" s="8">
        <v>129</v>
      </c>
      <c r="B134" s="8" t="str">
        <f>"00143727"</f>
        <v>00143727</v>
      </c>
      <c r="C134" s="9" t="s">
        <v>5</v>
      </c>
    </row>
    <row r="135" spans="1:3" ht="30" customHeight="1" x14ac:dyDescent="0.3">
      <c r="A135" s="8">
        <v>130</v>
      </c>
      <c r="B135" s="8" t="str">
        <f>"00812443"</f>
        <v>00812443</v>
      </c>
      <c r="C135" s="9" t="s">
        <v>6</v>
      </c>
    </row>
    <row r="136" spans="1:3" ht="30" customHeight="1" x14ac:dyDescent="0.3">
      <c r="A136" s="8">
        <v>131</v>
      </c>
      <c r="B136" s="8" t="str">
        <f>"200806000183"</f>
        <v>200806000183</v>
      </c>
      <c r="C136" s="9" t="s">
        <v>5</v>
      </c>
    </row>
    <row r="137" spans="1:3" ht="30" customHeight="1" x14ac:dyDescent="0.3">
      <c r="A137" s="8">
        <v>132</v>
      </c>
      <c r="B137" s="8" t="str">
        <f>"201506003750"</f>
        <v>201506003750</v>
      </c>
      <c r="C137" s="9" t="s">
        <v>6</v>
      </c>
    </row>
    <row r="138" spans="1:3" ht="30" customHeight="1" x14ac:dyDescent="0.3">
      <c r="A138" s="8">
        <v>133</v>
      </c>
      <c r="B138" s="8" t="str">
        <f>"00864412"</f>
        <v>00864412</v>
      </c>
      <c r="C138" s="9" t="s">
        <v>7</v>
      </c>
    </row>
    <row r="139" spans="1:3" ht="30" customHeight="1" x14ac:dyDescent="0.3">
      <c r="A139" s="8">
        <v>134</v>
      </c>
      <c r="B139" s="8" t="str">
        <f>"201410005820"</f>
        <v>201410005820</v>
      </c>
      <c r="C139" s="9" t="s">
        <v>5</v>
      </c>
    </row>
    <row r="140" spans="1:3" ht="30" customHeight="1" x14ac:dyDescent="0.3">
      <c r="A140" s="8">
        <v>135</v>
      </c>
      <c r="B140" s="8" t="str">
        <f>"00124606"</f>
        <v>00124606</v>
      </c>
      <c r="C140" s="9" t="s">
        <v>5</v>
      </c>
    </row>
    <row r="141" spans="1:3" ht="30" customHeight="1" x14ac:dyDescent="0.3">
      <c r="A141" s="8">
        <v>136</v>
      </c>
      <c r="B141" s="8" t="str">
        <f>"00182373"</f>
        <v>00182373</v>
      </c>
      <c r="C141" s="9" t="s">
        <v>5</v>
      </c>
    </row>
    <row r="142" spans="1:3" ht="30" customHeight="1" x14ac:dyDescent="0.3">
      <c r="A142" s="8">
        <v>137</v>
      </c>
      <c r="B142" s="8" t="str">
        <f>"201406001299"</f>
        <v>201406001299</v>
      </c>
      <c r="C142" s="9" t="s">
        <v>8</v>
      </c>
    </row>
    <row r="143" spans="1:3" ht="30" customHeight="1" x14ac:dyDescent="0.3">
      <c r="A143" s="8">
        <v>138</v>
      </c>
      <c r="B143" s="8" t="str">
        <f>"00851783"</f>
        <v>00851783</v>
      </c>
      <c r="C143" s="9" t="s">
        <v>8</v>
      </c>
    </row>
    <row r="144" spans="1:3" ht="30" customHeight="1" x14ac:dyDescent="0.3">
      <c r="A144" s="8">
        <v>139</v>
      </c>
      <c r="B144" s="8" t="str">
        <f>"201402000023"</f>
        <v>201402000023</v>
      </c>
      <c r="C144" s="9" t="s">
        <v>5</v>
      </c>
    </row>
    <row r="145" spans="1:3" ht="30" customHeight="1" x14ac:dyDescent="0.3">
      <c r="A145" s="8">
        <v>140</v>
      </c>
      <c r="B145" s="8" t="str">
        <f>"00629938"</f>
        <v>00629938</v>
      </c>
      <c r="C145" s="9" t="s">
        <v>5</v>
      </c>
    </row>
    <row r="146" spans="1:3" ht="30" customHeight="1" x14ac:dyDescent="0.3">
      <c r="A146" s="8">
        <v>141</v>
      </c>
      <c r="B146" s="8" t="str">
        <f>"200801007670"</f>
        <v>200801007670</v>
      </c>
      <c r="C146" s="9" t="s">
        <v>5</v>
      </c>
    </row>
    <row r="147" spans="1:3" ht="30" customHeight="1" x14ac:dyDescent="0.3">
      <c r="A147" s="8">
        <v>142</v>
      </c>
      <c r="B147" s="8" t="str">
        <f>"00117540"</f>
        <v>00117540</v>
      </c>
      <c r="C147" s="9" t="s">
        <v>7</v>
      </c>
    </row>
    <row r="148" spans="1:3" ht="30" customHeight="1" x14ac:dyDescent="0.3">
      <c r="A148" s="8">
        <v>143</v>
      </c>
      <c r="B148" s="8" t="str">
        <f>"201406000078"</f>
        <v>201406000078</v>
      </c>
      <c r="C148" s="9" t="s">
        <v>5</v>
      </c>
    </row>
    <row r="149" spans="1:3" ht="30" customHeight="1" x14ac:dyDescent="0.3">
      <c r="A149" s="8">
        <v>144</v>
      </c>
      <c r="B149" s="8" t="str">
        <f>"00114712"</f>
        <v>00114712</v>
      </c>
      <c r="C149" s="9" t="s">
        <v>5</v>
      </c>
    </row>
    <row r="150" spans="1:3" ht="30" customHeight="1" x14ac:dyDescent="0.3">
      <c r="A150" s="8">
        <v>145</v>
      </c>
      <c r="B150" s="8" t="str">
        <f>"00815978"</f>
        <v>00815978</v>
      </c>
      <c r="C150" s="9" t="s">
        <v>5</v>
      </c>
    </row>
    <row r="151" spans="1:3" ht="30" customHeight="1" x14ac:dyDescent="0.3">
      <c r="A151" s="8">
        <v>146</v>
      </c>
      <c r="B151" s="8" t="str">
        <f>"00910136"</f>
        <v>00910136</v>
      </c>
      <c r="C151" s="9" t="s">
        <v>7</v>
      </c>
    </row>
    <row r="152" spans="1:3" ht="30" customHeight="1" x14ac:dyDescent="0.3">
      <c r="A152" s="8">
        <v>147</v>
      </c>
      <c r="B152" s="8" t="str">
        <f>"00148011"</f>
        <v>00148011</v>
      </c>
      <c r="C152" s="9" t="s">
        <v>6</v>
      </c>
    </row>
    <row r="153" spans="1:3" ht="30" customHeight="1" x14ac:dyDescent="0.3">
      <c r="A153" s="8">
        <v>148</v>
      </c>
      <c r="B153" s="8" t="str">
        <f>"201506002775"</f>
        <v>201506002775</v>
      </c>
      <c r="C153" s="9" t="s">
        <v>5</v>
      </c>
    </row>
    <row r="154" spans="1:3" ht="30" customHeight="1" x14ac:dyDescent="0.3">
      <c r="A154" s="8">
        <v>149</v>
      </c>
      <c r="B154" s="8" t="str">
        <f>"201409005501"</f>
        <v>201409005501</v>
      </c>
      <c r="C154" s="9" t="s">
        <v>5</v>
      </c>
    </row>
    <row r="155" spans="1:3" ht="30" customHeight="1" x14ac:dyDescent="0.3">
      <c r="A155" s="8">
        <v>150</v>
      </c>
      <c r="B155" s="8" t="str">
        <f>"200805000884"</f>
        <v>200805000884</v>
      </c>
      <c r="C155" s="9" t="s">
        <v>8</v>
      </c>
    </row>
    <row r="156" spans="1:3" ht="30" customHeight="1" x14ac:dyDescent="0.3">
      <c r="A156" s="8">
        <v>151</v>
      </c>
      <c r="B156" s="8" t="str">
        <f>"201304006552"</f>
        <v>201304006552</v>
      </c>
      <c r="C156" s="9" t="s">
        <v>5</v>
      </c>
    </row>
    <row r="157" spans="1:3" ht="30" customHeight="1" x14ac:dyDescent="0.3">
      <c r="A157" s="8">
        <v>152</v>
      </c>
      <c r="B157" s="8" t="str">
        <f>"00464488"</f>
        <v>00464488</v>
      </c>
      <c r="C157" s="9" t="str">
        <f>"002"</f>
        <v>002</v>
      </c>
    </row>
    <row r="158" spans="1:3" ht="30" customHeight="1" x14ac:dyDescent="0.3">
      <c r="A158" s="8">
        <v>153</v>
      </c>
      <c r="B158" s="8" t="str">
        <f>"00873554"</f>
        <v>00873554</v>
      </c>
      <c r="C158" s="9" t="s">
        <v>5</v>
      </c>
    </row>
    <row r="159" spans="1:3" ht="30" customHeight="1" x14ac:dyDescent="0.3">
      <c r="A159" s="8">
        <v>154</v>
      </c>
      <c r="B159" s="8" t="str">
        <f>"00462110"</f>
        <v>00462110</v>
      </c>
      <c r="C159" s="9" t="s">
        <v>5</v>
      </c>
    </row>
    <row r="160" spans="1:3" ht="30" customHeight="1" x14ac:dyDescent="0.3">
      <c r="A160" s="8">
        <v>155</v>
      </c>
      <c r="B160" s="8" t="str">
        <f>"201409000030"</f>
        <v>201409000030</v>
      </c>
      <c r="C160" s="9" t="s">
        <v>7</v>
      </c>
    </row>
    <row r="161" spans="1:3" ht="30" customHeight="1" x14ac:dyDescent="0.3">
      <c r="A161" s="8">
        <v>156</v>
      </c>
      <c r="B161" s="8" t="str">
        <f>"201304002425"</f>
        <v>201304002425</v>
      </c>
      <c r="C161" s="9" t="s">
        <v>5</v>
      </c>
    </row>
    <row r="162" spans="1:3" ht="30" customHeight="1" x14ac:dyDescent="0.3">
      <c r="A162" s="8">
        <v>157</v>
      </c>
      <c r="B162" s="8" t="str">
        <f>"200801002912"</f>
        <v>200801002912</v>
      </c>
      <c r="C162" s="9" t="s">
        <v>6</v>
      </c>
    </row>
    <row r="163" spans="1:3" ht="30" customHeight="1" x14ac:dyDescent="0.3">
      <c r="A163" s="8">
        <v>158</v>
      </c>
      <c r="B163" s="8" t="str">
        <f>"200802002681"</f>
        <v>200802002681</v>
      </c>
      <c r="C163" s="9" t="s">
        <v>5</v>
      </c>
    </row>
    <row r="164" spans="1:3" ht="30" customHeight="1" x14ac:dyDescent="0.3">
      <c r="A164" s="8">
        <v>159</v>
      </c>
      <c r="B164" s="8" t="str">
        <f>"00906003"</f>
        <v>00906003</v>
      </c>
      <c r="C164" s="9" t="s">
        <v>10</v>
      </c>
    </row>
    <row r="165" spans="1:3" ht="30" customHeight="1" x14ac:dyDescent="0.3">
      <c r="A165" s="8">
        <v>160</v>
      </c>
      <c r="B165" s="8" t="str">
        <f>"00116944"</f>
        <v>00116944</v>
      </c>
      <c r="C165" s="9" t="s">
        <v>8</v>
      </c>
    </row>
    <row r="166" spans="1:3" ht="30" customHeight="1" x14ac:dyDescent="0.3">
      <c r="A166" s="8">
        <v>161</v>
      </c>
      <c r="B166" s="8" t="str">
        <f>"00005289"</f>
        <v>00005289</v>
      </c>
      <c r="C166" s="9" t="s">
        <v>5</v>
      </c>
    </row>
    <row r="167" spans="1:3" ht="30" customHeight="1" x14ac:dyDescent="0.3">
      <c r="A167" s="8">
        <v>162</v>
      </c>
      <c r="B167" s="8" t="str">
        <f>"00163275"</f>
        <v>00163275</v>
      </c>
      <c r="C167" s="9" t="s">
        <v>6</v>
      </c>
    </row>
    <row r="168" spans="1:3" ht="30" customHeight="1" x14ac:dyDescent="0.3">
      <c r="A168" s="8">
        <v>163</v>
      </c>
      <c r="B168" s="8" t="str">
        <f>"00214563"</f>
        <v>00214563</v>
      </c>
      <c r="C168" s="9" t="s">
        <v>5</v>
      </c>
    </row>
    <row r="169" spans="1:3" ht="30" customHeight="1" x14ac:dyDescent="0.3">
      <c r="A169" s="8">
        <v>164</v>
      </c>
      <c r="B169" s="8" t="str">
        <f>"00483245"</f>
        <v>00483245</v>
      </c>
      <c r="C169" s="9" t="s">
        <v>5</v>
      </c>
    </row>
    <row r="170" spans="1:3" ht="30" customHeight="1" x14ac:dyDescent="0.3">
      <c r="A170" s="8">
        <v>165</v>
      </c>
      <c r="B170" s="8" t="str">
        <f>"00161403"</f>
        <v>00161403</v>
      </c>
      <c r="C170" s="9" t="s">
        <v>5</v>
      </c>
    </row>
    <row r="171" spans="1:3" ht="30" customHeight="1" x14ac:dyDescent="0.3">
      <c r="A171" s="8">
        <v>166</v>
      </c>
      <c r="B171" s="8" t="str">
        <f>"201406009620"</f>
        <v>201406009620</v>
      </c>
      <c r="C171" s="9" t="s">
        <v>8</v>
      </c>
    </row>
    <row r="172" spans="1:3" ht="30" customHeight="1" x14ac:dyDescent="0.3">
      <c r="A172" s="8">
        <v>167</v>
      </c>
      <c r="B172" s="8" t="str">
        <f>"200811000586"</f>
        <v>200811000586</v>
      </c>
      <c r="C172" s="9" t="s">
        <v>5</v>
      </c>
    </row>
    <row r="173" spans="1:3" ht="30" customHeight="1" x14ac:dyDescent="0.3">
      <c r="A173" s="8">
        <v>168</v>
      </c>
      <c r="B173" s="8" t="str">
        <f>"00836589"</f>
        <v>00836589</v>
      </c>
      <c r="C173" s="9" t="s">
        <v>5</v>
      </c>
    </row>
    <row r="174" spans="1:3" ht="30" customHeight="1" x14ac:dyDescent="0.3">
      <c r="A174" s="8">
        <v>169</v>
      </c>
      <c r="B174" s="8" t="str">
        <f>"00236755"</f>
        <v>00236755</v>
      </c>
      <c r="C174" s="9" t="s">
        <v>5</v>
      </c>
    </row>
    <row r="175" spans="1:3" ht="30" customHeight="1" x14ac:dyDescent="0.3">
      <c r="A175" s="8">
        <v>170</v>
      </c>
      <c r="B175" s="8" t="str">
        <f>"200712002514"</f>
        <v>200712002514</v>
      </c>
      <c r="C175" s="9" t="s">
        <v>5</v>
      </c>
    </row>
    <row r="176" spans="1:3" ht="30" customHeight="1" x14ac:dyDescent="0.3">
      <c r="A176" s="8">
        <v>171</v>
      </c>
      <c r="B176" s="8" t="str">
        <f>"00718885"</f>
        <v>00718885</v>
      </c>
      <c r="C176" s="9" t="s">
        <v>5</v>
      </c>
    </row>
    <row r="177" spans="1:3" ht="30" customHeight="1" x14ac:dyDescent="0.3">
      <c r="A177" s="8">
        <v>172</v>
      </c>
      <c r="B177" s="8" t="str">
        <f>"00910921"</f>
        <v>00910921</v>
      </c>
      <c r="C177" s="9" t="s">
        <v>5</v>
      </c>
    </row>
    <row r="178" spans="1:3" ht="30" customHeight="1" x14ac:dyDescent="0.3">
      <c r="A178" s="8">
        <v>173</v>
      </c>
      <c r="B178" s="8" t="str">
        <f>"00127229"</f>
        <v>00127229</v>
      </c>
      <c r="C178" s="9" t="s">
        <v>5</v>
      </c>
    </row>
    <row r="179" spans="1:3" ht="30" customHeight="1" x14ac:dyDescent="0.3">
      <c r="A179" s="8">
        <v>174</v>
      </c>
      <c r="B179" s="8" t="str">
        <f>"200802007516"</f>
        <v>200802007516</v>
      </c>
      <c r="C179" s="9" t="s">
        <v>6</v>
      </c>
    </row>
    <row r="180" spans="1:3" ht="30" customHeight="1" x14ac:dyDescent="0.3">
      <c r="A180" s="8">
        <v>175</v>
      </c>
      <c r="B180" s="8" t="str">
        <f>"00784305"</f>
        <v>00784305</v>
      </c>
      <c r="C180" s="9" t="s">
        <v>5</v>
      </c>
    </row>
    <row r="181" spans="1:3" ht="30" customHeight="1" x14ac:dyDescent="0.3">
      <c r="A181" s="8">
        <v>176</v>
      </c>
      <c r="B181" s="8" t="str">
        <f>"00850927"</f>
        <v>00850927</v>
      </c>
      <c r="C181" s="9" t="s">
        <v>8</v>
      </c>
    </row>
    <row r="182" spans="1:3" ht="30" customHeight="1" x14ac:dyDescent="0.3">
      <c r="A182" s="8">
        <v>177</v>
      </c>
      <c r="B182" s="8" t="str">
        <f>"200802004105"</f>
        <v>200802004105</v>
      </c>
      <c r="C182" s="9" t="s">
        <v>5</v>
      </c>
    </row>
    <row r="183" spans="1:3" ht="30" customHeight="1" x14ac:dyDescent="0.3">
      <c r="A183" s="8">
        <v>178</v>
      </c>
      <c r="B183" s="8" t="str">
        <f>"00115577"</f>
        <v>00115577</v>
      </c>
      <c r="C183" s="9" t="s">
        <v>5</v>
      </c>
    </row>
    <row r="184" spans="1:3" ht="30" customHeight="1" x14ac:dyDescent="0.3">
      <c r="A184" s="8">
        <v>179</v>
      </c>
      <c r="B184" s="8" t="str">
        <f>"00897781"</f>
        <v>00897781</v>
      </c>
      <c r="C184" s="9" t="s">
        <v>16</v>
      </c>
    </row>
    <row r="185" spans="1:3" ht="30" customHeight="1" x14ac:dyDescent="0.3">
      <c r="A185" s="8">
        <v>180</v>
      </c>
      <c r="B185" s="8" t="str">
        <f>"00912916"</f>
        <v>00912916</v>
      </c>
      <c r="C185" s="9" t="s">
        <v>5</v>
      </c>
    </row>
    <row r="186" spans="1:3" ht="30" customHeight="1" x14ac:dyDescent="0.3">
      <c r="A186" s="8">
        <v>181</v>
      </c>
      <c r="B186" s="8" t="str">
        <f>"201406012812"</f>
        <v>201406012812</v>
      </c>
      <c r="C186" s="9" t="s">
        <v>7</v>
      </c>
    </row>
    <row r="187" spans="1:3" ht="30" customHeight="1" x14ac:dyDescent="0.3">
      <c r="A187" s="8">
        <v>182</v>
      </c>
      <c r="B187" s="8" t="str">
        <f>"201403000182"</f>
        <v>201403000182</v>
      </c>
      <c r="C187" s="9" t="s">
        <v>5</v>
      </c>
    </row>
    <row r="188" spans="1:3" ht="30" customHeight="1" x14ac:dyDescent="0.3">
      <c r="A188" s="8">
        <v>183</v>
      </c>
      <c r="B188" s="8" t="str">
        <f>"200712004401"</f>
        <v>200712004401</v>
      </c>
      <c r="C188" s="9" t="s">
        <v>8</v>
      </c>
    </row>
    <row r="189" spans="1:3" ht="30" customHeight="1" x14ac:dyDescent="0.3">
      <c r="A189" s="8">
        <v>184</v>
      </c>
      <c r="B189" s="8" t="str">
        <f>"00139512"</f>
        <v>00139512</v>
      </c>
      <c r="C189" s="9" t="s">
        <v>5</v>
      </c>
    </row>
    <row r="190" spans="1:3" ht="30" customHeight="1" x14ac:dyDescent="0.3">
      <c r="A190" s="8">
        <v>185</v>
      </c>
      <c r="B190" s="8" t="str">
        <f>"00624714"</f>
        <v>00624714</v>
      </c>
      <c r="C190" s="9" t="s">
        <v>6</v>
      </c>
    </row>
    <row r="191" spans="1:3" ht="30" customHeight="1" x14ac:dyDescent="0.3">
      <c r="A191" s="8">
        <v>186</v>
      </c>
      <c r="B191" s="8" t="str">
        <f>"00209278"</f>
        <v>00209278</v>
      </c>
      <c r="C191" s="9" t="s">
        <v>5</v>
      </c>
    </row>
    <row r="192" spans="1:3" ht="30" customHeight="1" x14ac:dyDescent="0.3">
      <c r="A192" s="8">
        <v>187</v>
      </c>
      <c r="B192" s="8" t="str">
        <f>"200802008651"</f>
        <v>200802008651</v>
      </c>
      <c r="C192" s="9" t="s">
        <v>7</v>
      </c>
    </row>
    <row r="193" spans="1:3" ht="30" customHeight="1" x14ac:dyDescent="0.3">
      <c r="A193" s="8">
        <v>188</v>
      </c>
      <c r="B193" s="8" t="str">
        <f>"00198461"</f>
        <v>00198461</v>
      </c>
      <c r="C193" s="9" t="s">
        <v>5</v>
      </c>
    </row>
    <row r="194" spans="1:3" ht="30" customHeight="1" x14ac:dyDescent="0.3">
      <c r="A194" s="8">
        <v>189</v>
      </c>
      <c r="B194" s="8" t="str">
        <f>"201402011000"</f>
        <v>201402011000</v>
      </c>
      <c r="C194" s="9" t="s">
        <v>5</v>
      </c>
    </row>
    <row r="195" spans="1:3" ht="30" customHeight="1" x14ac:dyDescent="0.3">
      <c r="A195" s="8">
        <v>190</v>
      </c>
      <c r="B195" s="8" t="str">
        <f>"00553814"</f>
        <v>00553814</v>
      </c>
      <c r="C195" s="9" t="s">
        <v>7</v>
      </c>
    </row>
    <row r="196" spans="1:3" ht="30" customHeight="1" x14ac:dyDescent="0.3">
      <c r="A196" s="8">
        <v>191</v>
      </c>
      <c r="B196" s="8" t="str">
        <f>"00834863"</f>
        <v>00834863</v>
      </c>
      <c r="C196" s="9" t="s">
        <v>5</v>
      </c>
    </row>
    <row r="197" spans="1:3" ht="30" customHeight="1" x14ac:dyDescent="0.3">
      <c r="A197" s="8">
        <v>192</v>
      </c>
      <c r="B197" s="8" t="str">
        <f>"00914067"</f>
        <v>00914067</v>
      </c>
      <c r="C197" s="9" t="str">
        <f>"002"</f>
        <v>002</v>
      </c>
    </row>
    <row r="198" spans="1:3" ht="30" customHeight="1" x14ac:dyDescent="0.3">
      <c r="A198" s="8">
        <v>193</v>
      </c>
      <c r="B198" s="8" t="str">
        <f>"201507001887"</f>
        <v>201507001887</v>
      </c>
      <c r="C198" s="9" t="s">
        <v>7</v>
      </c>
    </row>
    <row r="199" spans="1:3" ht="30" customHeight="1" x14ac:dyDescent="0.3">
      <c r="A199" s="8">
        <v>194</v>
      </c>
      <c r="B199" s="8" t="str">
        <f>"00647500"</f>
        <v>00647500</v>
      </c>
      <c r="C199" s="9" t="s">
        <v>5</v>
      </c>
    </row>
    <row r="200" spans="1:3" ht="30" customHeight="1" x14ac:dyDescent="0.3">
      <c r="A200" s="8">
        <v>195</v>
      </c>
      <c r="B200" s="8" t="str">
        <f>"201301000087"</f>
        <v>201301000087</v>
      </c>
      <c r="C200" s="9" t="s">
        <v>5</v>
      </c>
    </row>
    <row r="201" spans="1:3" ht="30" customHeight="1" x14ac:dyDescent="0.3">
      <c r="A201" s="8">
        <v>196</v>
      </c>
      <c r="B201" s="8" t="str">
        <f>"00603601"</f>
        <v>00603601</v>
      </c>
      <c r="C201" s="9" t="s">
        <v>5</v>
      </c>
    </row>
    <row r="202" spans="1:3" ht="30" customHeight="1" x14ac:dyDescent="0.3">
      <c r="A202" s="8">
        <v>197</v>
      </c>
      <c r="B202" s="8" t="str">
        <f>"201604006016"</f>
        <v>201604006016</v>
      </c>
      <c r="C202" s="9" t="s">
        <v>5</v>
      </c>
    </row>
    <row r="203" spans="1:3" ht="30" customHeight="1" x14ac:dyDescent="0.3">
      <c r="A203" s="8">
        <v>198</v>
      </c>
      <c r="B203" s="8" t="str">
        <f>"00656609"</f>
        <v>00656609</v>
      </c>
      <c r="C203" s="9" t="s">
        <v>6</v>
      </c>
    </row>
    <row r="204" spans="1:3" ht="30" customHeight="1" x14ac:dyDescent="0.3">
      <c r="A204" s="8">
        <v>199</v>
      </c>
      <c r="B204" s="8" t="str">
        <f>"00866186"</f>
        <v>00866186</v>
      </c>
      <c r="C204" s="9" t="s">
        <v>7</v>
      </c>
    </row>
    <row r="205" spans="1:3" ht="30" customHeight="1" x14ac:dyDescent="0.3">
      <c r="A205" s="8">
        <v>200</v>
      </c>
      <c r="B205" s="8" t="str">
        <f>"00846448"</f>
        <v>00846448</v>
      </c>
      <c r="C205" s="9" t="s">
        <v>8</v>
      </c>
    </row>
    <row r="206" spans="1:3" ht="30" customHeight="1" x14ac:dyDescent="0.3">
      <c r="A206" s="8">
        <v>201</v>
      </c>
      <c r="B206" s="8" t="str">
        <f>"00783637"</f>
        <v>00783637</v>
      </c>
      <c r="C206" s="9" t="s">
        <v>7</v>
      </c>
    </row>
    <row r="207" spans="1:3" ht="30" customHeight="1" x14ac:dyDescent="0.3">
      <c r="A207" s="8">
        <v>202</v>
      </c>
      <c r="B207" s="8" t="str">
        <f>"201304001656"</f>
        <v>201304001656</v>
      </c>
      <c r="C207" s="9" t="s">
        <v>5</v>
      </c>
    </row>
    <row r="208" spans="1:3" ht="30" customHeight="1" x14ac:dyDescent="0.3">
      <c r="A208" s="8">
        <v>203</v>
      </c>
      <c r="B208" s="8" t="str">
        <f>"200802010518"</f>
        <v>200802010518</v>
      </c>
      <c r="C208" s="9" t="s">
        <v>8</v>
      </c>
    </row>
    <row r="209" spans="1:3" ht="30" customHeight="1" x14ac:dyDescent="0.3">
      <c r="A209" s="8">
        <v>204</v>
      </c>
      <c r="B209" s="8" t="str">
        <f>"00571581"</f>
        <v>00571581</v>
      </c>
      <c r="C209" s="9" t="s">
        <v>7</v>
      </c>
    </row>
    <row r="210" spans="1:3" ht="30" customHeight="1" x14ac:dyDescent="0.3">
      <c r="A210" s="8">
        <v>205</v>
      </c>
      <c r="B210" s="8" t="str">
        <f>"00836718"</f>
        <v>00836718</v>
      </c>
      <c r="C210" s="9" t="s">
        <v>5</v>
      </c>
    </row>
    <row r="211" spans="1:3" ht="30" customHeight="1" x14ac:dyDescent="0.3">
      <c r="A211" s="8">
        <v>206</v>
      </c>
      <c r="B211" s="8" t="str">
        <f>"00705697"</f>
        <v>00705697</v>
      </c>
      <c r="C211" s="9" t="str">
        <f>"002"</f>
        <v>002</v>
      </c>
    </row>
    <row r="212" spans="1:3" ht="30" customHeight="1" x14ac:dyDescent="0.3">
      <c r="A212" s="8">
        <v>207</v>
      </c>
      <c r="B212" s="8" t="str">
        <f>"201406002377"</f>
        <v>201406002377</v>
      </c>
      <c r="C212" s="9" t="s">
        <v>5</v>
      </c>
    </row>
    <row r="213" spans="1:3" ht="30" customHeight="1" x14ac:dyDescent="0.3">
      <c r="A213" s="8">
        <v>208</v>
      </c>
      <c r="B213" s="8" t="str">
        <f>"00223933"</f>
        <v>00223933</v>
      </c>
      <c r="C213" s="9" t="s">
        <v>8</v>
      </c>
    </row>
    <row r="214" spans="1:3" ht="30" customHeight="1" x14ac:dyDescent="0.3">
      <c r="A214" s="8">
        <v>209</v>
      </c>
      <c r="B214" s="8" t="str">
        <f>"00226218"</f>
        <v>00226218</v>
      </c>
      <c r="C214" s="9" t="s">
        <v>12</v>
      </c>
    </row>
    <row r="215" spans="1:3" ht="30" customHeight="1" x14ac:dyDescent="0.3">
      <c r="A215" s="8">
        <v>210</v>
      </c>
      <c r="B215" s="8" t="str">
        <f>"00014653"</f>
        <v>00014653</v>
      </c>
      <c r="C215" s="9" t="s">
        <v>5</v>
      </c>
    </row>
    <row r="216" spans="1:3" ht="30" customHeight="1" x14ac:dyDescent="0.3">
      <c r="A216" s="8">
        <v>211</v>
      </c>
      <c r="B216" s="8" t="str">
        <f>"201406010154"</f>
        <v>201406010154</v>
      </c>
      <c r="C216" s="9" t="s">
        <v>7</v>
      </c>
    </row>
    <row r="217" spans="1:3" ht="30" customHeight="1" x14ac:dyDescent="0.3">
      <c r="A217" s="8">
        <v>212</v>
      </c>
      <c r="B217" s="8" t="str">
        <f>"00903073"</f>
        <v>00903073</v>
      </c>
      <c r="C217" s="9" t="str">
        <f>"002"</f>
        <v>002</v>
      </c>
    </row>
    <row r="218" spans="1:3" ht="30" customHeight="1" x14ac:dyDescent="0.3">
      <c r="A218" s="8">
        <v>213</v>
      </c>
      <c r="B218" s="8" t="str">
        <f>"201412005052"</f>
        <v>201412005052</v>
      </c>
      <c r="C218" s="9" t="s">
        <v>7</v>
      </c>
    </row>
    <row r="219" spans="1:3" ht="30" customHeight="1" x14ac:dyDescent="0.3">
      <c r="A219" s="8">
        <v>214</v>
      </c>
      <c r="B219" s="8" t="str">
        <f>"200804000475"</f>
        <v>200804000475</v>
      </c>
      <c r="C219" s="9" t="s">
        <v>5</v>
      </c>
    </row>
    <row r="220" spans="1:3" ht="30" customHeight="1" x14ac:dyDescent="0.3">
      <c r="A220" s="8">
        <v>215</v>
      </c>
      <c r="B220" s="8" t="str">
        <f>"00346319"</f>
        <v>00346319</v>
      </c>
      <c r="C220" s="9" t="s">
        <v>6</v>
      </c>
    </row>
    <row r="221" spans="1:3" ht="30" customHeight="1" x14ac:dyDescent="0.3">
      <c r="A221" s="8">
        <v>216</v>
      </c>
      <c r="B221" s="8" t="str">
        <f>"00125382"</f>
        <v>00125382</v>
      </c>
      <c r="C221" s="9" t="s">
        <v>5</v>
      </c>
    </row>
    <row r="222" spans="1:3" ht="30" customHeight="1" x14ac:dyDescent="0.3">
      <c r="A222" s="8">
        <v>217</v>
      </c>
      <c r="B222" s="8" t="str">
        <f>"201511033301"</f>
        <v>201511033301</v>
      </c>
      <c r="C222" s="9" t="s">
        <v>6</v>
      </c>
    </row>
    <row r="223" spans="1:3" ht="30" customHeight="1" x14ac:dyDescent="0.3">
      <c r="A223" s="8">
        <v>218</v>
      </c>
      <c r="B223" s="8" t="str">
        <f>"201406010823"</f>
        <v>201406010823</v>
      </c>
      <c r="C223" s="9" t="s">
        <v>5</v>
      </c>
    </row>
    <row r="224" spans="1:3" ht="30" customHeight="1" x14ac:dyDescent="0.3">
      <c r="A224" s="8">
        <v>219</v>
      </c>
      <c r="B224" s="8" t="str">
        <f>"201304000512"</f>
        <v>201304000512</v>
      </c>
      <c r="C224" s="9" t="s">
        <v>5</v>
      </c>
    </row>
    <row r="225" spans="1:3" ht="30" customHeight="1" x14ac:dyDescent="0.3">
      <c r="A225" s="8">
        <v>220</v>
      </c>
      <c r="B225" s="8" t="str">
        <f>"00490602"</f>
        <v>00490602</v>
      </c>
      <c r="C225" s="9" t="s">
        <v>6</v>
      </c>
    </row>
    <row r="226" spans="1:3" ht="30" customHeight="1" x14ac:dyDescent="0.3">
      <c r="A226" s="8">
        <v>221</v>
      </c>
      <c r="B226" s="8" t="str">
        <f>"201402005367"</f>
        <v>201402005367</v>
      </c>
      <c r="C226" s="9" t="s">
        <v>5</v>
      </c>
    </row>
    <row r="227" spans="1:3" ht="30" customHeight="1" x14ac:dyDescent="0.3">
      <c r="A227" s="8">
        <v>222</v>
      </c>
      <c r="B227" s="8" t="str">
        <f>"00774393"</f>
        <v>00774393</v>
      </c>
      <c r="C227" s="9" t="s">
        <v>5</v>
      </c>
    </row>
    <row r="228" spans="1:3" ht="30" customHeight="1" x14ac:dyDescent="0.3">
      <c r="A228" s="8">
        <v>223</v>
      </c>
      <c r="B228" s="8" t="str">
        <f>"201506002832"</f>
        <v>201506002832</v>
      </c>
      <c r="C228" s="9" t="s">
        <v>8</v>
      </c>
    </row>
    <row r="229" spans="1:3" ht="30" customHeight="1" x14ac:dyDescent="0.3">
      <c r="A229" s="8">
        <v>224</v>
      </c>
      <c r="B229" s="8" t="str">
        <f>"00784923"</f>
        <v>00784923</v>
      </c>
      <c r="C229" s="9" t="s">
        <v>6</v>
      </c>
    </row>
    <row r="230" spans="1:3" ht="30" customHeight="1" x14ac:dyDescent="0.3">
      <c r="A230" s="8">
        <v>225</v>
      </c>
      <c r="B230" s="8" t="str">
        <f>"201412001757"</f>
        <v>201412001757</v>
      </c>
      <c r="C230" s="9" t="s">
        <v>5</v>
      </c>
    </row>
    <row r="231" spans="1:3" ht="30" customHeight="1" x14ac:dyDescent="0.3">
      <c r="A231" s="8">
        <v>226</v>
      </c>
      <c r="B231" s="8" t="str">
        <f>"00513430"</f>
        <v>00513430</v>
      </c>
      <c r="C231" s="9" t="s">
        <v>5</v>
      </c>
    </row>
    <row r="232" spans="1:3" ht="30" customHeight="1" x14ac:dyDescent="0.3">
      <c r="A232" s="8">
        <v>227</v>
      </c>
      <c r="B232" s="8" t="str">
        <f>"00012946"</f>
        <v>00012946</v>
      </c>
      <c r="C232" s="9" t="s">
        <v>5</v>
      </c>
    </row>
    <row r="233" spans="1:3" ht="30" customHeight="1" x14ac:dyDescent="0.3">
      <c r="A233" s="8">
        <v>228</v>
      </c>
      <c r="B233" s="8" t="str">
        <f>"00117193"</f>
        <v>00117193</v>
      </c>
      <c r="C233" s="9" t="s">
        <v>8</v>
      </c>
    </row>
    <row r="234" spans="1:3" ht="30" customHeight="1" x14ac:dyDescent="0.3">
      <c r="A234" s="8">
        <v>229</v>
      </c>
      <c r="B234" s="8" t="str">
        <f>"00120416"</f>
        <v>00120416</v>
      </c>
      <c r="C234" s="9" t="s">
        <v>7</v>
      </c>
    </row>
    <row r="235" spans="1:3" ht="30" customHeight="1" x14ac:dyDescent="0.3">
      <c r="A235" s="8">
        <v>230</v>
      </c>
      <c r="B235" s="8" t="str">
        <f>"201406002984"</f>
        <v>201406002984</v>
      </c>
      <c r="C235" s="9" t="s">
        <v>8</v>
      </c>
    </row>
    <row r="236" spans="1:3" ht="30" customHeight="1" x14ac:dyDescent="0.3">
      <c r="A236" s="8">
        <v>231</v>
      </c>
      <c r="B236" s="8" t="str">
        <f>"201406001705"</f>
        <v>201406001705</v>
      </c>
      <c r="C236" s="9" t="s">
        <v>17</v>
      </c>
    </row>
    <row r="237" spans="1:3" ht="30" customHeight="1" x14ac:dyDescent="0.3">
      <c r="A237" s="8">
        <v>232</v>
      </c>
      <c r="B237" s="8" t="str">
        <f>"201406015621"</f>
        <v>201406015621</v>
      </c>
      <c r="C237" s="9" t="s">
        <v>5</v>
      </c>
    </row>
    <row r="238" spans="1:3" ht="30" customHeight="1" x14ac:dyDescent="0.3">
      <c r="A238" s="8">
        <v>233</v>
      </c>
      <c r="B238" s="8" t="str">
        <f>"00128625"</f>
        <v>00128625</v>
      </c>
      <c r="C238" s="9" t="s">
        <v>6</v>
      </c>
    </row>
    <row r="239" spans="1:3" ht="30" customHeight="1" x14ac:dyDescent="0.3">
      <c r="A239" s="8">
        <v>234</v>
      </c>
      <c r="B239" s="8" t="str">
        <f>"00137268"</f>
        <v>00137268</v>
      </c>
      <c r="C239" s="9" t="s">
        <v>5</v>
      </c>
    </row>
    <row r="240" spans="1:3" ht="30" customHeight="1" x14ac:dyDescent="0.3">
      <c r="A240" s="8">
        <v>235</v>
      </c>
      <c r="B240" s="8" t="str">
        <f>"00524593"</f>
        <v>00524593</v>
      </c>
      <c r="C240" s="9" t="s">
        <v>5</v>
      </c>
    </row>
    <row r="241" spans="1:3" ht="30" customHeight="1" x14ac:dyDescent="0.3">
      <c r="A241" s="8">
        <v>236</v>
      </c>
      <c r="B241" s="8" t="str">
        <f>"00349585"</f>
        <v>00349585</v>
      </c>
      <c r="C241" s="9" t="s">
        <v>5</v>
      </c>
    </row>
    <row r="242" spans="1:3" ht="30" customHeight="1" x14ac:dyDescent="0.3">
      <c r="A242" s="8">
        <v>237</v>
      </c>
      <c r="B242" s="8" t="str">
        <f>"00019954"</f>
        <v>00019954</v>
      </c>
      <c r="C242" s="9" t="s">
        <v>7</v>
      </c>
    </row>
    <row r="243" spans="1:3" ht="30" customHeight="1" x14ac:dyDescent="0.3">
      <c r="A243" s="8">
        <v>238</v>
      </c>
      <c r="B243" s="8" t="str">
        <f>"201406015423"</f>
        <v>201406015423</v>
      </c>
      <c r="C243" s="9" t="s">
        <v>8</v>
      </c>
    </row>
    <row r="244" spans="1:3" ht="30" customHeight="1" x14ac:dyDescent="0.3">
      <c r="A244" s="8">
        <v>239</v>
      </c>
      <c r="B244" s="8" t="str">
        <f>"00893158"</f>
        <v>00893158</v>
      </c>
      <c r="C244" s="9" t="s">
        <v>6</v>
      </c>
    </row>
    <row r="245" spans="1:3" ht="30" customHeight="1" x14ac:dyDescent="0.3">
      <c r="A245" s="8">
        <v>240</v>
      </c>
      <c r="B245" s="8" t="str">
        <f>"200712002284"</f>
        <v>200712002284</v>
      </c>
      <c r="C245" s="9" t="s">
        <v>8</v>
      </c>
    </row>
    <row r="246" spans="1:3" ht="30" customHeight="1" x14ac:dyDescent="0.3">
      <c r="A246" s="8">
        <v>241</v>
      </c>
      <c r="B246" s="8" t="str">
        <f>"00234551"</f>
        <v>00234551</v>
      </c>
      <c r="C246" s="9" t="s">
        <v>5</v>
      </c>
    </row>
    <row r="247" spans="1:3" ht="30" customHeight="1" x14ac:dyDescent="0.3">
      <c r="A247" s="8">
        <v>242</v>
      </c>
      <c r="B247" s="8" t="str">
        <f>"00692348"</f>
        <v>00692348</v>
      </c>
      <c r="C247" s="9" t="s">
        <v>5</v>
      </c>
    </row>
    <row r="248" spans="1:3" ht="30" customHeight="1" x14ac:dyDescent="0.3">
      <c r="A248" s="8">
        <v>243</v>
      </c>
      <c r="B248" s="8" t="str">
        <f>"00858461"</f>
        <v>00858461</v>
      </c>
      <c r="C248" s="9" t="s">
        <v>5</v>
      </c>
    </row>
    <row r="249" spans="1:3" ht="30" customHeight="1" x14ac:dyDescent="0.3">
      <c r="A249" s="8">
        <v>244</v>
      </c>
      <c r="B249" s="8" t="str">
        <f>"201304005956"</f>
        <v>201304005956</v>
      </c>
      <c r="C249" s="9" t="s">
        <v>8</v>
      </c>
    </row>
    <row r="250" spans="1:3" ht="30" customHeight="1" x14ac:dyDescent="0.3">
      <c r="A250" s="8">
        <v>245</v>
      </c>
      <c r="B250" s="8" t="str">
        <f>"00904755"</f>
        <v>00904755</v>
      </c>
      <c r="C250" s="9" t="s">
        <v>6</v>
      </c>
    </row>
    <row r="251" spans="1:3" ht="30" customHeight="1" x14ac:dyDescent="0.3">
      <c r="A251" s="8">
        <v>246</v>
      </c>
      <c r="B251" s="8" t="str">
        <f>"201502004098"</f>
        <v>201502004098</v>
      </c>
      <c r="C251" s="9" t="s">
        <v>7</v>
      </c>
    </row>
    <row r="252" spans="1:3" ht="30" customHeight="1" x14ac:dyDescent="0.3">
      <c r="A252" s="8">
        <v>247</v>
      </c>
      <c r="B252" s="8" t="str">
        <f>"00498265"</f>
        <v>00498265</v>
      </c>
      <c r="C252" s="9" t="s">
        <v>7</v>
      </c>
    </row>
    <row r="253" spans="1:3" ht="30" customHeight="1" x14ac:dyDescent="0.3">
      <c r="A253" s="8">
        <v>248</v>
      </c>
      <c r="B253" s="8" t="str">
        <f>"00003334"</f>
        <v>00003334</v>
      </c>
      <c r="C253" s="9" t="s">
        <v>5</v>
      </c>
    </row>
    <row r="254" spans="1:3" ht="30" customHeight="1" x14ac:dyDescent="0.3">
      <c r="A254" s="8">
        <v>249</v>
      </c>
      <c r="B254" s="8" t="str">
        <f>"00486586"</f>
        <v>00486586</v>
      </c>
      <c r="C254" s="9" t="s">
        <v>5</v>
      </c>
    </row>
    <row r="255" spans="1:3" ht="30" customHeight="1" x14ac:dyDescent="0.3">
      <c r="A255" s="8">
        <v>250</v>
      </c>
      <c r="B255" s="8" t="str">
        <f>"201304006156"</f>
        <v>201304006156</v>
      </c>
      <c r="C255" s="9" t="s">
        <v>6</v>
      </c>
    </row>
    <row r="256" spans="1:3" ht="30" customHeight="1" x14ac:dyDescent="0.3">
      <c r="A256" s="8">
        <v>251</v>
      </c>
      <c r="B256" s="8" t="str">
        <f>"00524169"</f>
        <v>00524169</v>
      </c>
      <c r="C256" s="9" t="s">
        <v>7</v>
      </c>
    </row>
    <row r="257" spans="1:3" ht="30" customHeight="1" x14ac:dyDescent="0.3">
      <c r="A257" s="8">
        <v>252</v>
      </c>
      <c r="B257" s="8" t="str">
        <f>"200801002089"</f>
        <v>200801002089</v>
      </c>
      <c r="C257" s="9" t="s">
        <v>5</v>
      </c>
    </row>
    <row r="258" spans="1:3" ht="30" customHeight="1" x14ac:dyDescent="0.3">
      <c r="A258" s="8">
        <v>253</v>
      </c>
      <c r="B258" s="8" t="str">
        <f>"00903598"</f>
        <v>00903598</v>
      </c>
      <c r="C258" s="9" t="s">
        <v>10</v>
      </c>
    </row>
    <row r="259" spans="1:3" ht="30" customHeight="1" x14ac:dyDescent="0.3">
      <c r="A259" s="8">
        <v>254</v>
      </c>
      <c r="B259" s="8" t="str">
        <f>"201406012871"</f>
        <v>201406012871</v>
      </c>
      <c r="C259" s="9" t="s">
        <v>5</v>
      </c>
    </row>
    <row r="260" spans="1:3" ht="30" customHeight="1" x14ac:dyDescent="0.3">
      <c r="A260" s="8">
        <v>255</v>
      </c>
      <c r="B260" s="8" t="str">
        <f>"201402007024"</f>
        <v>201402007024</v>
      </c>
      <c r="C260" s="9" t="s">
        <v>5</v>
      </c>
    </row>
    <row r="261" spans="1:3" ht="30" customHeight="1" x14ac:dyDescent="0.3">
      <c r="A261" s="8">
        <v>256</v>
      </c>
      <c r="B261" s="8" t="str">
        <f>"00240856"</f>
        <v>00240856</v>
      </c>
      <c r="C261" s="9" t="s">
        <v>5</v>
      </c>
    </row>
    <row r="262" spans="1:3" ht="30" customHeight="1" x14ac:dyDescent="0.3">
      <c r="A262" s="8">
        <v>257</v>
      </c>
      <c r="B262" s="8" t="str">
        <f>"00901003"</f>
        <v>00901003</v>
      </c>
      <c r="C262" s="9" t="s">
        <v>5</v>
      </c>
    </row>
    <row r="263" spans="1:3" ht="30" customHeight="1" x14ac:dyDescent="0.3">
      <c r="A263" s="8">
        <v>258</v>
      </c>
      <c r="B263" s="8" t="str">
        <f>"00921342"</f>
        <v>00921342</v>
      </c>
      <c r="C263" s="9" t="s">
        <v>5</v>
      </c>
    </row>
    <row r="264" spans="1:3" ht="30" customHeight="1" x14ac:dyDescent="0.3">
      <c r="A264" s="8">
        <v>259</v>
      </c>
      <c r="B264" s="8" t="str">
        <f>"201512004044"</f>
        <v>201512004044</v>
      </c>
      <c r="C264" s="9" t="s">
        <v>6</v>
      </c>
    </row>
    <row r="265" spans="1:3" ht="30" customHeight="1" x14ac:dyDescent="0.3">
      <c r="A265" s="8">
        <v>260</v>
      </c>
      <c r="B265" s="8" t="str">
        <f>"00033053"</f>
        <v>00033053</v>
      </c>
      <c r="C265" s="9" t="s">
        <v>5</v>
      </c>
    </row>
    <row r="266" spans="1:3" ht="30" customHeight="1" x14ac:dyDescent="0.3">
      <c r="A266" s="8">
        <v>261</v>
      </c>
      <c r="B266" s="8" t="str">
        <f>"00902313"</f>
        <v>00902313</v>
      </c>
      <c r="C266" s="9" t="s">
        <v>5</v>
      </c>
    </row>
    <row r="267" spans="1:3" ht="30" customHeight="1" x14ac:dyDescent="0.3">
      <c r="A267" s="8">
        <v>262</v>
      </c>
      <c r="B267" s="8" t="str">
        <f>"00759503"</f>
        <v>00759503</v>
      </c>
      <c r="C267" s="9" t="s">
        <v>8</v>
      </c>
    </row>
    <row r="268" spans="1:3" ht="30" customHeight="1" x14ac:dyDescent="0.3">
      <c r="A268" s="8">
        <v>263</v>
      </c>
      <c r="B268" s="8" t="str">
        <f>"00924658"</f>
        <v>00924658</v>
      </c>
      <c r="C268" s="9" t="s">
        <v>5</v>
      </c>
    </row>
    <row r="269" spans="1:3" ht="30" customHeight="1" x14ac:dyDescent="0.3">
      <c r="A269" s="8">
        <v>264</v>
      </c>
      <c r="B269" s="8" t="str">
        <f>"201405001550"</f>
        <v>201405001550</v>
      </c>
      <c r="C269" s="9" t="s">
        <v>5</v>
      </c>
    </row>
    <row r="270" spans="1:3" ht="30" customHeight="1" x14ac:dyDescent="0.3">
      <c r="A270" s="8">
        <v>265</v>
      </c>
      <c r="B270" s="8" t="str">
        <f>"200712003879"</f>
        <v>200712003879</v>
      </c>
      <c r="C270" s="9" t="s">
        <v>8</v>
      </c>
    </row>
    <row r="271" spans="1:3" ht="30" customHeight="1" x14ac:dyDescent="0.3">
      <c r="A271" s="8">
        <v>266</v>
      </c>
      <c r="B271" s="8" t="str">
        <f>"201405000302"</f>
        <v>201405000302</v>
      </c>
      <c r="C271" s="9" t="s">
        <v>5</v>
      </c>
    </row>
    <row r="272" spans="1:3" ht="30" customHeight="1" x14ac:dyDescent="0.3">
      <c r="A272" s="8">
        <v>267</v>
      </c>
      <c r="B272" s="8" t="str">
        <f>"00841979"</f>
        <v>00841979</v>
      </c>
      <c r="C272" s="9" t="s">
        <v>6</v>
      </c>
    </row>
    <row r="273" spans="1:3" ht="30" customHeight="1" x14ac:dyDescent="0.3">
      <c r="A273" s="8">
        <v>268</v>
      </c>
      <c r="B273" s="8" t="str">
        <f>"00274148"</f>
        <v>00274148</v>
      </c>
      <c r="C273" s="9" t="s">
        <v>5</v>
      </c>
    </row>
    <row r="274" spans="1:3" ht="30" customHeight="1" x14ac:dyDescent="0.3">
      <c r="A274" s="8">
        <v>269</v>
      </c>
      <c r="B274" s="8" t="str">
        <f>"00122665"</f>
        <v>00122665</v>
      </c>
      <c r="C274" s="9" t="s">
        <v>6</v>
      </c>
    </row>
    <row r="275" spans="1:3" ht="30" customHeight="1" x14ac:dyDescent="0.3">
      <c r="A275" s="8">
        <v>270</v>
      </c>
      <c r="B275" s="8" t="str">
        <f>"00245591"</f>
        <v>00245591</v>
      </c>
      <c r="C275" s="9" t="s">
        <v>8</v>
      </c>
    </row>
    <row r="276" spans="1:3" ht="30" customHeight="1" x14ac:dyDescent="0.3">
      <c r="A276" s="8">
        <v>271</v>
      </c>
      <c r="B276" s="8" t="str">
        <f>"201406000044"</f>
        <v>201406000044</v>
      </c>
      <c r="C276" s="9" t="s">
        <v>8</v>
      </c>
    </row>
    <row r="277" spans="1:3" ht="30" customHeight="1" x14ac:dyDescent="0.3">
      <c r="A277" s="8">
        <v>272</v>
      </c>
      <c r="B277" s="8" t="str">
        <f>"201406018538"</f>
        <v>201406018538</v>
      </c>
      <c r="C277" s="9" t="s">
        <v>5</v>
      </c>
    </row>
    <row r="278" spans="1:3" ht="30" customHeight="1" x14ac:dyDescent="0.3">
      <c r="A278" s="8">
        <v>273</v>
      </c>
      <c r="B278" s="8" t="str">
        <f>"00911271"</f>
        <v>00911271</v>
      </c>
      <c r="C278" s="9" t="s">
        <v>5</v>
      </c>
    </row>
    <row r="279" spans="1:3" ht="30" customHeight="1" x14ac:dyDescent="0.3">
      <c r="A279" s="8">
        <v>274</v>
      </c>
      <c r="B279" s="8" t="str">
        <f>"00902729"</f>
        <v>00902729</v>
      </c>
      <c r="C279" s="9" t="s">
        <v>6</v>
      </c>
    </row>
    <row r="280" spans="1:3" ht="30" customHeight="1" x14ac:dyDescent="0.3">
      <c r="A280" s="8">
        <v>275</v>
      </c>
      <c r="B280" s="8" t="str">
        <f>"200712003627"</f>
        <v>200712003627</v>
      </c>
      <c r="C280" s="9" t="s">
        <v>5</v>
      </c>
    </row>
    <row r="281" spans="1:3" ht="30" customHeight="1" x14ac:dyDescent="0.3">
      <c r="A281" s="8">
        <v>276</v>
      </c>
      <c r="B281" s="8" t="str">
        <f>"00155894"</f>
        <v>00155894</v>
      </c>
      <c r="C281" s="9" t="s">
        <v>6</v>
      </c>
    </row>
    <row r="282" spans="1:3" ht="30" customHeight="1" x14ac:dyDescent="0.3">
      <c r="A282" s="8">
        <v>277</v>
      </c>
      <c r="B282" s="8" t="str">
        <f>"00222997"</f>
        <v>00222997</v>
      </c>
      <c r="C282" s="9" t="s">
        <v>5</v>
      </c>
    </row>
    <row r="283" spans="1:3" ht="30" customHeight="1" x14ac:dyDescent="0.3">
      <c r="A283" s="8">
        <v>278</v>
      </c>
      <c r="B283" s="8" t="str">
        <f>"00764137"</f>
        <v>00764137</v>
      </c>
      <c r="C283" s="9" t="s">
        <v>5</v>
      </c>
    </row>
    <row r="284" spans="1:3" ht="30" customHeight="1" x14ac:dyDescent="0.3">
      <c r="A284" s="8">
        <v>279</v>
      </c>
      <c r="B284" s="8" t="str">
        <f>"00647694"</f>
        <v>00647694</v>
      </c>
      <c r="C284" s="9" t="s">
        <v>5</v>
      </c>
    </row>
    <row r="285" spans="1:3" ht="30" customHeight="1" x14ac:dyDescent="0.3">
      <c r="A285" s="8">
        <v>280</v>
      </c>
      <c r="B285" s="8" t="str">
        <f>"00249684"</f>
        <v>00249684</v>
      </c>
      <c r="C285" s="9" t="s">
        <v>7</v>
      </c>
    </row>
    <row r="286" spans="1:3" ht="30" customHeight="1" x14ac:dyDescent="0.3">
      <c r="A286" s="8">
        <v>281</v>
      </c>
      <c r="B286" s="8" t="str">
        <f>"00012591"</f>
        <v>00012591</v>
      </c>
      <c r="C286" s="9" t="s">
        <v>5</v>
      </c>
    </row>
    <row r="287" spans="1:3" ht="30" customHeight="1" x14ac:dyDescent="0.3">
      <c r="A287" s="8">
        <v>282</v>
      </c>
      <c r="B287" s="8" t="str">
        <f>"00813421"</f>
        <v>00813421</v>
      </c>
      <c r="C287" s="9" t="s">
        <v>10</v>
      </c>
    </row>
    <row r="288" spans="1:3" ht="30" customHeight="1" x14ac:dyDescent="0.3">
      <c r="A288" s="8">
        <v>283</v>
      </c>
      <c r="B288" s="8" t="str">
        <f>"00910768"</f>
        <v>00910768</v>
      </c>
      <c r="C288" s="9" t="s">
        <v>5</v>
      </c>
    </row>
    <row r="289" spans="1:3" ht="30" customHeight="1" x14ac:dyDescent="0.3">
      <c r="A289" s="8">
        <v>284</v>
      </c>
      <c r="B289" s="8" t="str">
        <f>"200801011164"</f>
        <v>200801011164</v>
      </c>
      <c r="C289" s="9" t="s">
        <v>7</v>
      </c>
    </row>
    <row r="290" spans="1:3" ht="30" customHeight="1" x14ac:dyDescent="0.3">
      <c r="A290" s="8">
        <v>285</v>
      </c>
      <c r="B290" s="8" t="str">
        <f>"201406008707"</f>
        <v>201406008707</v>
      </c>
      <c r="C290" s="9" t="s">
        <v>5</v>
      </c>
    </row>
    <row r="291" spans="1:3" ht="30" customHeight="1" x14ac:dyDescent="0.3">
      <c r="A291" s="8">
        <v>286</v>
      </c>
      <c r="B291" s="8" t="str">
        <f>"201406011557"</f>
        <v>201406011557</v>
      </c>
      <c r="C291" s="9" t="s">
        <v>5</v>
      </c>
    </row>
    <row r="292" spans="1:3" ht="30" customHeight="1" x14ac:dyDescent="0.3">
      <c r="A292" s="8">
        <v>287</v>
      </c>
      <c r="B292" s="8" t="str">
        <f>"201506002326"</f>
        <v>201506002326</v>
      </c>
      <c r="C292" s="9" t="s">
        <v>5</v>
      </c>
    </row>
    <row r="293" spans="1:3" ht="30" customHeight="1" x14ac:dyDescent="0.3">
      <c r="A293" s="8">
        <v>288</v>
      </c>
      <c r="B293" s="8" t="str">
        <f>"00127361"</f>
        <v>00127361</v>
      </c>
      <c r="C293" s="9" t="s">
        <v>5</v>
      </c>
    </row>
    <row r="294" spans="1:3" ht="30" customHeight="1" x14ac:dyDescent="0.3">
      <c r="A294" s="8">
        <v>289</v>
      </c>
      <c r="B294" s="8" t="str">
        <f>"200801002301"</f>
        <v>200801002301</v>
      </c>
      <c r="C294" s="9" t="s">
        <v>5</v>
      </c>
    </row>
    <row r="295" spans="1:3" ht="30" customHeight="1" x14ac:dyDescent="0.3">
      <c r="A295" s="8">
        <v>290</v>
      </c>
      <c r="B295" s="8" t="str">
        <f>"00479549"</f>
        <v>00479549</v>
      </c>
      <c r="C295" s="9" t="s">
        <v>5</v>
      </c>
    </row>
    <row r="296" spans="1:3" ht="30" customHeight="1" x14ac:dyDescent="0.3">
      <c r="A296" s="8">
        <v>291</v>
      </c>
      <c r="B296" s="8" t="str">
        <f>"201504001062"</f>
        <v>201504001062</v>
      </c>
      <c r="C296" s="9" t="s">
        <v>8</v>
      </c>
    </row>
    <row r="297" spans="1:3" ht="30" customHeight="1" x14ac:dyDescent="0.3">
      <c r="A297" s="8">
        <v>292</v>
      </c>
      <c r="B297" s="8" t="str">
        <f>"00850527"</f>
        <v>00850527</v>
      </c>
      <c r="C297" s="9" t="s">
        <v>8</v>
      </c>
    </row>
    <row r="298" spans="1:3" ht="30" customHeight="1" x14ac:dyDescent="0.3">
      <c r="A298" s="8">
        <v>293</v>
      </c>
      <c r="B298" s="8" t="str">
        <f>"00132641"</f>
        <v>00132641</v>
      </c>
      <c r="C298" s="9" t="str">
        <f>"001"</f>
        <v>001</v>
      </c>
    </row>
    <row r="299" spans="1:3" ht="30" customHeight="1" x14ac:dyDescent="0.3">
      <c r="A299" s="8">
        <v>294</v>
      </c>
      <c r="B299" s="8" t="str">
        <f>"201511025604"</f>
        <v>201511025604</v>
      </c>
      <c r="C299" s="9" t="s">
        <v>7</v>
      </c>
    </row>
    <row r="300" spans="1:3" ht="30" customHeight="1" x14ac:dyDescent="0.3">
      <c r="A300" s="8">
        <v>295</v>
      </c>
      <c r="B300" s="8" t="str">
        <f>"00125087"</f>
        <v>00125087</v>
      </c>
      <c r="C300" s="9" t="s">
        <v>6</v>
      </c>
    </row>
    <row r="301" spans="1:3" ht="30" customHeight="1" x14ac:dyDescent="0.3">
      <c r="A301" s="8">
        <v>296</v>
      </c>
      <c r="B301" s="8" t="str">
        <f>"00916667"</f>
        <v>00916667</v>
      </c>
      <c r="C301" s="9" t="s">
        <v>5</v>
      </c>
    </row>
    <row r="302" spans="1:3" ht="30" customHeight="1" x14ac:dyDescent="0.3">
      <c r="A302" s="8">
        <v>297</v>
      </c>
      <c r="B302" s="8" t="str">
        <f>"00849435"</f>
        <v>00849435</v>
      </c>
      <c r="C302" s="9" t="s">
        <v>6</v>
      </c>
    </row>
    <row r="303" spans="1:3" ht="30" customHeight="1" x14ac:dyDescent="0.3">
      <c r="A303" s="8">
        <v>298</v>
      </c>
      <c r="B303" s="8" t="str">
        <f>"00128179"</f>
        <v>00128179</v>
      </c>
      <c r="C303" s="9" t="s">
        <v>5</v>
      </c>
    </row>
    <row r="304" spans="1:3" ht="30" customHeight="1" x14ac:dyDescent="0.3">
      <c r="A304" s="8">
        <v>299</v>
      </c>
      <c r="B304" s="8" t="str">
        <f>"00704351"</f>
        <v>00704351</v>
      </c>
      <c r="C304" s="9" t="s">
        <v>5</v>
      </c>
    </row>
    <row r="305" spans="1:3" ht="30" customHeight="1" x14ac:dyDescent="0.3">
      <c r="A305" s="8">
        <v>300</v>
      </c>
      <c r="B305" s="8" t="str">
        <f>"00714887"</f>
        <v>00714887</v>
      </c>
      <c r="C305" s="9" t="s">
        <v>5</v>
      </c>
    </row>
    <row r="306" spans="1:3" ht="30" customHeight="1" x14ac:dyDescent="0.3">
      <c r="A306" s="8">
        <v>301</v>
      </c>
      <c r="B306" s="8" t="str">
        <f>"00498338"</f>
        <v>00498338</v>
      </c>
      <c r="C306" s="9" t="s">
        <v>6</v>
      </c>
    </row>
    <row r="307" spans="1:3" ht="30" customHeight="1" x14ac:dyDescent="0.3">
      <c r="A307" s="8">
        <v>302</v>
      </c>
      <c r="B307" s="8" t="str">
        <f>"200811001167"</f>
        <v>200811001167</v>
      </c>
      <c r="C307" s="9" t="s">
        <v>5</v>
      </c>
    </row>
    <row r="308" spans="1:3" ht="30" customHeight="1" x14ac:dyDescent="0.3">
      <c r="A308" s="8">
        <v>303</v>
      </c>
      <c r="B308" s="8" t="str">
        <f>"200801004204"</f>
        <v>200801004204</v>
      </c>
      <c r="C308" s="9" t="s">
        <v>5</v>
      </c>
    </row>
    <row r="309" spans="1:3" ht="30" customHeight="1" x14ac:dyDescent="0.3">
      <c r="A309" s="8">
        <v>304</v>
      </c>
      <c r="B309" s="8" t="str">
        <f>"201412006780"</f>
        <v>201412006780</v>
      </c>
      <c r="C309" s="9" t="s">
        <v>5</v>
      </c>
    </row>
    <row r="310" spans="1:3" ht="30" customHeight="1" x14ac:dyDescent="0.3">
      <c r="A310" s="8">
        <v>305</v>
      </c>
      <c r="B310" s="8" t="str">
        <f>"00240271"</f>
        <v>00240271</v>
      </c>
      <c r="C310" s="9" t="s">
        <v>5</v>
      </c>
    </row>
    <row r="311" spans="1:3" ht="30" customHeight="1" x14ac:dyDescent="0.3">
      <c r="A311" s="8">
        <v>306</v>
      </c>
      <c r="B311" s="8" t="str">
        <f>"200801000219"</f>
        <v>200801000219</v>
      </c>
      <c r="C311" s="9" t="s">
        <v>6</v>
      </c>
    </row>
    <row r="312" spans="1:3" ht="30" customHeight="1" x14ac:dyDescent="0.3">
      <c r="A312" s="8">
        <v>307</v>
      </c>
      <c r="B312" s="8" t="str">
        <f>"201409002970"</f>
        <v>201409002970</v>
      </c>
      <c r="C312" s="9" t="s">
        <v>5</v>
      </c>
    </row>
    <row r="313" spans="1:3" ht="30" customHeight="1" x14ac:dyDescent="0.3">
      <c r="A313" s="8">
        <v>308</v>
      </c>
      <c r="B313" s="8" t="str">
        <f>"00675152"</f>
        <v>00675152</v>
      </c>
      <c r="C313" s="9" t="s">
        <v>5</v>
      </c>
    </row>
    <row r="314" spans="1:3" ht="30" customHeight="1" x14ac:dyDescent="0.3">
      <c r="A314" s="8">
        <v>309</v>
      </c>
      <c r="B314" s="8" t="str">
        <f>"00243602"</f>
        <v>00243602</v>
      </c>
      <c r="C314" s="9" t="s">
        <v>5</v>
      </c>
    </row>
    <row r="315" spans="1:3" ht="30" customHeight="1" x14ac:dyDescent="0.3">
      <c r="A315" s="8">
        <v>310</v>
      </c>
      <c r="B315" s="8" t="str">
        <f>"00904067"</f>
        <v>00904067</v>
      </c>
      <c r="C315" s="9" t="s">
        <v>7</v>
      </c>
    </row>
    <row r="316" spans="1:3" ht="30" customHeight="1" x14ac:dyDescent="0.3">
      <c r="A316" s="8">
        <v>311</v>
      </c>
      <c r="B316" s="8" t="str">
        <f>"201304003345"</f>
        <v>201304003345</v>
      </c>
      <c r="C316" s="9" t="s">
        <v>5</v>
      </c>
    </row>
    <row r="317" spans="1:3" ht="30" customHeight="1" x14ac:dyDescent="0.3">
      <c r="A317" s="8">
        <v>312</v>
      </c>
      <c r="B317" s="8" t="str">
        <f>"201402012181"</f>
        <v>201402012181</v>
      </c>
      <c r="C317" s="9" t="s">
        <v>5</v>
      </c>
    </row>
    <row r="318" spans="1:3" ht="30" customHeight="1" x14ac:dyDescent="0.3">
      <c r="A318" s="8">
        <v>313</v>
      </c>
      <c r="B318" s="8" t="str">
        <f>"00710602"</f>
        <v>00710602</v>
      </c>
      <c r="C318" s="9" t="s">
        <v>5</v>
      </c>
    </row>
    <row r="319" spans="1:3" ht="30" customHeight="1" x14ac:dyDescent="0.3">
      <c r="A319" s="8">
        <v>314</v>
      </c>
      <c r="B319" s="8" t="str">
        <f>"00897142"</f>
        <v>00897142</v>
      </c>
      <c r="C319" s="9" t="s">
        <v>6</v>
      </c>
    </row>
    <row r="320" spans="1:3" ht="30" customHeight="1" x14ac:dyDescent="0.3">
      <c r="A320" s="8">
        <v>315</v>
      </c>
      <c r="B320" s="8" t="str">
        <f>"201406000099"</f>
        <v>201406000099</v>
      </c>
      <c r="C320" s="9" t="s">
        <v>8</v>
      </c>
    </row>
    <row r="321" spans="1:3" ht="30" customHeight="1" x14ac:dyDescent="0.3">
      <c r="A321" s="8">
        <v>316</v>
      </c>
      <c r="B321" s="8" t="str">
        <f>"00025102"</f>
        <v>00025102</v>
      </c>
      <c r="C321" s="9" t="s">
        <v>5</v>
      </c>
    </row>
    <row r="322" spans="1:3" ht="30" customHeight="1" x14ac:dyDescent="0.3">
      <c r="A322" s="8">
        <v>317</v>
      </c>
      <c r="B322" s="8" t="str">
        <f>"00631579"</f>
        <v>00631579</v>
      </c>
      <c r="C322" s="9" t="s">
        <v>12</v>
      </c>
    </row>
    <row r="323" spans="1:3" ht="30" customHeight="1" x14ac:dyDescent="0.3">
      <c r="A323" s="8">
        <v>318</v>
      </c>
      <c r="B323" s="8" t="str">
        <f>"201410010606"</f>
        <v>201410010606</v>
      </c>
      <c r="C323" s="9" t="s">
        <v>5</v>
      </c>
    </row>
    <row r="324" spans="1:3" ht="30" customHeight="1" x14ac:dyDescent="0.3">
      <c r="A324" s="8">
        <v>319</v>
      </c>
      <c r="B324" s="8" t="str">
        <f>"00231263"</f>
        <v>00231263</v>
      </c>
      <c r="C324" s="9" t="s">
        <v>5</v>
      </c>
    </row>
    <row r="325" spans="1:3" ht="30" customHeight="1" x14ac:dyDescent="0.3">
      <c r="A325" s="8">
        <v>320</v>
      </c>
      <c r="B325" s="8" t="str">
        <f>"00898270"</f>
        <v>00898270</v>
      </c>
      <c r="C325" s="9" t="s">
        <v>7</v>
      </c>
    </row>
    <row r="326" spans="1:3" ht="30" customHeight="1" x14ac:dyDescent="0.3">
      <c r="A326" s="8">
        <v>321</v>
      </c>
      <c r="B326" s="8" t="str">
        <f>"00900918"</f>
        <v>00900918</v>
      </c>
      <c r="C326" s="9" t="s">
        <v>10</v>
      </c>
    </row>
    <row r="327" spans="1:3" ht="30" customHeight="1" x14ac:dyDescent="0.3">
      <c r="A327" s="8">
        <v>322</v>
      </c>
      <c r="B327" s="8" t="str">
        <f>"201409005677"</f>
        <v>201409005677</v>
      </c>
      <c r="C327" s="9" t="s">
        <v>6</v>
      </c>
    </row>
    <row r="328" spans="1:3" ht="30" customHeight="1" x14ac:dyDescent="0.3">
      <c r="A328" s="8">
        <v>323</v>
      </c>
      <c r="B328" s="8" t="str">
        <f>"201408000034"</f>
        <v>201408000034</v>
      </c>
      <c r="C328" s="9" t="s">
        <v>7</v>
      </c>
    </row>
    <row r="329" spans="1:3" ht="30" customHeight="1" x14ac:dyDescent="0.3">
      <c r="A329" s="8">
        <v>324</v>
      </c>
      <c r="B329" s="8" t="str">
        <f>"00915649"</f>
        <v>00915649</v>
      </c>
      <c r="C329" s="9" t="s">
        <v>7</v>
      </c>
    </row>
    <row r="330" spans="1:3" ht="30" customHeight="1" x14ac:dyDescent="0.3">
      <c r="A330" s="8">
        <v>325</v>
      </c>
      <c r="B330" s="8" t="str">
        <f>"00288193"</f>
        <v>00288193</v>
      </c>
      <c r="C330" s="9" t="s">
        <v>6</v>
      </c>
    </row>
    <row r="331" spans="1:3" ht="30" customHeight="1" x14ac:dyDescent="0.3">
      <c r="A331" s="8">
        <v>326</v>
      </c>
      <c r="B331" s="8" t="str">
        <f>"00072552"</f>
        <v>00072552</v>
      </c>
      <c r="C331" s="9" t="s">
        <v>6</v>
      </c>
    </row>
    <row r="332" spans="1:3" ht="30" customHeight="1" x14ac:dyDescent="0.3">
      <c r="A332" s="8">
        <v>327</v>
      </c>
      <c r="B332" s="8" t="str">
        <f>"00843335"</f>
        <v>00843335</v>
      </c>
      <c r="C332" s="9" t="s">
        <v>5</v>
      </c>
    </row>
    <row r="333" spans="1:3" ht="30" customHeight="1" x14ac:dyDescent="0.3">
      <c r="A333" s="8">
        <v>328</v>
      </c>
      <c r="B333" s="8" t="str">
        <f>"00107034"</f>
        <v>00107034</v>
      </c>
      <c r="C333" s="9" t="s">
        <v>5</v>
      </c>
    </row>
    <row r="334" spans="1:3" ht="30" customHeight="1" x14ac:dyDescent="0.3">
      <c r="A334" s="8">
        <v>329</v>
      </c>
      <c r="B334" s="8" t="str">
        <f>"00822666"</f>
        <v>00822666</v>
      </c>
      <c r="C334" s="9" t="s">
        <v>5</v>
      </c>
    </row>
    <row r="335" spans="1:3" ht="30" customHeight="1" x14ac:dyDescent="0.3">
      <c r="A335" s="8">
        <v>330</v>
      </c>
      <c r="B335" s="8" t="str">
        <f>"00772216"</f>
        <v>00772216</v>
      </c>
      <c r="C335" s="9" t="s">
        <v>10</v>
      </c>
    </row>
    <row r="336" spans="1:3" ht="30" customHeight="1" x14ac:dyDescent="0.3">
      <c r="A336" s="8">
        <v>331</v>
      </c>
      <c r="B336" s="8" t="str">
        <f>"200712000129"</f>
        <v>200712000129</v>
      </c>
      <c r="C336" s="9" t="s">
        <v>5</v>
      </c>
    </row>
    <row r="337" spans="1:3" ht="30" customHeight="1" x14ac:dyDescent="0.3">
      <c r="A337" s="8">
        <v>332</v>
      </c>
      <c r="B337" s="8" t="str">
        <f>"00641530"</f>
        <v>00641530</v>
      </c>
      <c r="C337" s="9" t="s">
        <v>5</v>
      </c>
    </row>
    <row r="338" spans="1:3" ht="30" customHeight="1" x14ac:dyDescent="0.3">
      <c r="A338" s="8">
        <v>333</v>
      </c>
      <c r="B338" s="8" t="str">
        <f>"00265008"</f>
        <v>00265008</v>
      </c>
      <c r="C338" s="9" t="s">
        <v>5</v>
      </c>
    </row>
    <row r="339" spans="1:3" ht="30" customHeight="1" x14ac:dyDescent="0.3">
      <c r="A339" s="8">
        <v>334</v>
      </c>
      <c r="B339" s="8" t="str">
        <f>"00170550"</f>
        <v>00170550</v>
      </c>
      <c r="C339" s="9" t="s">
        <v>5</v>
      </c>
    </row>
    <row r="340" spans="1:3" ht="30" customHeight="1" x14ac:dyDescent="0.3">
      <c r="A340" s="8">
        <v>335</v>
      </c>
      <c r="B340" s="8" t="str">
        <f>"00102260"</f>
        <v>00102260</v>
      </c>
      <c r="C340" s="9" t="s">
        <v>6</v>
      </c>
    </row>
    <row r="341" spans="1:3" ht="30" customHeight="1" x14ac:dyDescent="0.3">
      <c r="A341" s="8">
        <v>336</v>
      </c>
      <c r="B341" s="8" t="str">
        <f>"201304004246"</f>
        <v>201304004246</v>
      </c>
      <c r="C341" s="9" t="s">
        <v>5</v>
      </c>
    </row>
    <row r="342" spans="1:3" ht="30" customHeight="1" x14ac:dyDescent="0.3">
      <c r="A342" s="8">
        <v>337</v>
      </c>
      <c r="B342" s="8" t="str">
        <f>"00461929"</f>
        <v>00461929</v>
      </c>
      <c r="C342" s="9" t="s">
        <v>5</v>
      </c>
    </row>
    <row r="343" spans="1:3" ht="30" customHeight="1" x14ac:dyDescent="0.3">
      <c r="A343" s="8">
        <v>338</v>
      </c>
      <c r="B343" s="8" t="str">
        <f>"00473457"</f>
        <v>00473457</v>
      </c>
      <c r="C343" s="9" t="s">
        <v>5</v>
      </c>
    </row>
    <row r="344" spans="1:3" ht="30" customHeight="1" x14ac:dyDescent="0.3">
      <c r="A344" s="8">
        <v>339</v>
      </c>
      <c r="B344" s="8" t="str">
        <f>"00902358"</f>
        <v>00902358</v>
      </c>
      <c r="C344" s="9" t="str">
        <f>"002"</f>
        <v>002</v>
      </c>
    </row>
    <row r="345" spans="1:3" ht="30" customHeight="1" x14ac:dyDescent="0.3">
      <c r="A345" s="8">
        <v>340</v>
      </c>
      <c r="B345" s="8" t="str">
        <f>"00135193"</f>
        <v>00135193</v>
      </c>
      <c r="C345" s="9" t="s">
        <v>8</v>
      </c>
    </row>
    <row r="346" spans="1:3" ht="30" customHeight="1" x14ac:dyDescent="0.3">
      <c r="A346" s="8">
        <v>341</v>
      </c>
      <c r="B346" s="8" t="str">
        <f>"00559596"</f>
        <v>00559596</v>
      </c>
      <c r="C346" s="9" t="s">
        <v>12</v>
      </c>
    </row>
    <row r="347" spans="1:3" ht="30" customHeight="1" x14ac:dyDescent="0.3">
      <c r="A347" s="8">
        <v>342</v>
      </c>
      <c r="B347" s="8" t="str">
        <f>"00243963"</f>
        <v>00243963</v>
      </c>
      <c r="C347" s="9" t="s">
        <v>7</v>
      </c>
    </row>
    <row r="348" spans="1:3" ht="30" customHeight="1" x14ac:dyDescent="0.3">
      <c r="A348" s="8">
        <v>343</v>
      </c>
      <c r="B348" s="8" t="str">
        <f>"201406013917"</f>
        <v>201406013917</v>
      </c>
      <c r="C348" s="9" t="s">
        <v>5</v>
      </c>
    </row>
    <row r="349" spans="1:3" ht="30" customHeight="1" x14ac:dyDescent="0.3">
      <c r="A349" s="8">
        <v>344</v>
      </c>
      <c r="B349" s="8" t="str">
        <f>"201402001671"</f>
        <v>201402001671</v>
      </c>
      <c r="C349" s="9" t="s">
        <v>7</v>
      </c>
    </row>
    <row r="350" spans="1:3" ht="30" customHeight="1" x14ac:dyDescent="0.3">
      <c r="A350" s="8">
        <v>345</v>
      </c>
      <c r="B350" s="8" t="str">
        <f>"201402005547"</f>
        <v>201402005547</v>
      </c>
      <c r="C350" s="9" t="s">
        <v>6</v>
      </c>
    </row>
    <row r="351" spans="1:3" ht="30" customHeight="1" x14ac:dyDescent="0.3">
      <c r="A351" s="8">
        <v>346</v>
      </c>
      <c r="B351" s="8" t="str">
        <f>"00471946"</f>
        <v>00471946</v>
      </c>
      <c r="C351" s="9" t="s">
        <v>5</v>
      </c>
    </row>
    <row r="352" spans="1:3" ht="30" customHeight="1" x14ac:dyDescent="0.3">
      <c r="A352" s="8">
        <v>347</v>
      </c>
      <c r="B352" s="8" t="str">
        <f>"201412003988"</f>
        <v>201412003988</v>
      </c>
      <c r="C352" s="9" t="s">
        <v>5</v>
      </c>
    </row>
    <row r="353" spans="1:3" ht="30" customHeight="1" x14ac:dyDescent="0.3">
      <c r="A353" s="8">
        <v>348</v>
      </c>
      <c r="B353" s="8" t="str">
        <f>"00823030"</f>
        <v>00823030</v>
      </c>
      <c r="C353" s="9" t="s">
        <v>7</v>
      </c>
    </row>
    <row r="354" spans="1:3" ht="30" customHeight="1" x14ac:dyDescent="0.3">
      <c r="A354" s="8">
        <v>349</v>
      </c>
      <c r="B354" s="8" t="str">
        <f>"00769921"</f>
        <v>00769921</v>
      </c>
      <c r="C354" s="9" t="s">
        <v>7</v>
      </c>
    </row>
    <row r="355" spans="1:3" ht="30" customHeight="1" x14ac:dyDescent="0.3">
      <c r="A355" s="8">
        <v>350</v>
      </c>
      <c r="B355" s="8" t="str">
        <f>"00459456"</f>
        <v>00459456</v>
      </c>
      <c r="C355" s="9" t="s">
        <v>5</v>
      </c>
    </row>
    <row r="356" spans="1:3" ht="30" customHeight="1" x14ac:dyDescent="0.3">
      <c r="A356" s="8">
        <v>351</v>
      </c>
      <c r="B356" s="8" t="str">
        <f>"201304000045"</f>
        <v>201304000045</v>
      </c>
      <c r="C356" s="9" t="s">
        <v>5</v>
      </c>
    </row>
    <row r="357" spans="1:3" ht="30" customHeight="1" x14ac:dyDescent="0.3">
      <c r="A357" s="8">
        <v>352</v>
      </c>
      <c r="B357" s="8" t="str">
        <f>"00906671"</f>
        <v>00906671</v>
      </c>
      <c r="C357" s="9" t="s">
        <v>5</v>
      </c>
    </row>
    <row r="358" spans="1:3" ht="30" customHeight="1" x14ac:dyDescent="0.3">
      <c r="A358" s="8">
        <v>353</v>
      </c>
      <c r="B358" s="8" t="str">
        <f>"00829804"</f>
        <v>00829804</v>
      </c>
      <c r="C358" s="9" t="s">
        <v>5</v>
      </c>
    </row>
    <row r="359" spans="1:3" ht="30" customHeight="1" x14ac:dyDescent="0.3">
      <c r="A359" s="8">
        <v>354</v>
      </c>
      <c r="B359" s="8" t="str">
        <f>"00829102"</f>
        <v>00829102</v>
      </c>
      <c r="C359" s="9" t="s">
        <v>7</v>
      </c>
    </row>
    <row r="360" spans="1:3" ht="30" customHeight="1" x14ac:dyDescent="0.3">
      <c r="A360" s="8">
        <v>355</v>
      </c>
      <c r="B360" s="8" t="str">
        <f>"00236807"</f>
        <v>00236807</v>
      </c>
      <c r="C360" s="9" t="s">
        <v>7</v>
      </c>
    </row>
    <row r="361" spans="1:3" ht="30" customHeight="1" x14ac:dyDescent="0.3">
      <c r="A361" s="8">
        <v>356</v>
      </c>
      <c r="B361" s="8" t="str">
        <f>"00212854"</f>
        <v>00212854</v>
      </c>
      <c r="C361" s="9" t="s">
        <v>14</v>
      </c>
    </row>
    <row r="362" spans="1:3" ht="30" customHeight="1" x14ac:dyDescent="0.3">
      <c r="A362" s="8">
        <v>357</v>
      </c>
      <c r="B362" s="8" t="str">
        <f>"201304001660"</f>
        <v>201304001660</v>
      </c>
      <c r="C362" s="9" t="s">
        <v>7</v>
      </c>
    </row>
    <row r="363" spans="1:3" ht="30" customHeight="1" x14ac:dyDescent="0.3">
      <c r="A363" s="8">
        <v>358</v>
      </c>
      <c r="B363" s="8" t="str">
        <f>"00433265"</f>
        <v>00433265</v>
      </c>
      <c r="C363" s="9" t="s">
        <v>6</v>
      </c>
    </row>
    <row r="364" spans="1:3" ht="30" customHeight="1" x14ac:dyDescent="0.3">
      <c r="A364" s="8">
        <v>359</v>
      </c>
      <c r="B364" s="8" t="str">
        <f>"00111418"</f>
        <v>00111418</v>
      </c>
      <c r="C364" s="9" t="s">
        <v>5</v>
      </c>
    </row>
    <row r="365" spans="1:3" ht="30" customHeight="1" x14ac:dyDescent="0.3">
      <c r="A365" s="8">
        <v>360</v>
      </c>
      <c r="B365" s="8" t="str">
        <f>"201412003837"</f>
        <v>201412003837</v>
      </c>
      <c r="C365" s="9" t="s">
        <v>8</v>
      </c>
    </row>
    <row r="366" spans="1:3" ht="30" customHeight="1" x14ac:dyDescent="0.3">
      <c r="A366" s="8">
        <v>361</v>
      </c>
      <c r="B366" s="8" t="str">
        <f>"00916914"</f>
        <v>00916914</v>
      </c>
      <c r="C366" s="9" t="s">
        <v>5</v>
      </c>
    </row>
    <row r="367" spans="1:3" ht="30" customHeight="1" x14ac:dyDescent="0.3">
      <c r="A367" s="8">
        <v>362</v>
      </c>
      <c r="B367" s="8" t="str">
        <f>"200905000651"</f>
        <v>200905000651</v>
      </c>
      <c r="C367" s="9" t="s">
        <v>5</v>
      </c>
    </row>
    <row r="368" spans="1:3" ht="30" customHeight="1" x14ac:dyDescent="0.3">
      <c r="A368" s="8">
        <v>363</v>
      </c>
      <c r="B368" s="8" t="str">
        <f>"00889674"</f>
        <v>00889674</v>
      </c>
      <c r="C368" s="9" t="str">
        <f>"002"</f>
        <v>002</v>
      </c>
    </row>
    <row r="369" spans="1:3" ht="30" customHeight="1" x14ac:dyDescent="0.3">
      <c r="A369" s="8">
        <v>364</v>
      </c>
      <c r="B369" s="8" t="str">
        <f>"201406001171"</f>
        <v>201406001171</v>
      </c>
      <c r="C369" s="9" t="s">
        <v>5</v>
      </c>
    </row>
    <row r="370" spans="1:3" ht="30" customHeight="1" x14ac:dyDescent="0.3">
      <c r="A370" s="8">
        <v>365</v>
      </c>
      <c r="B370" s="8" t="str">
        <f>"00765258"</f>
        <v>00765258</v>
      </c>
      <c r="C370" s="9" t="s">
        <v>7</v>
      </c>
    </row>
    <row r="371" spans="1:3" ht="30" customHeight="1" x14ac:dyDescent="0.3">
      <c r="A371" s="8">
        <v>366</v>
      </c>
      <c r="B371" s="8" t="str">
        <f>"00582264"</f>
        <v>00582264</v>
      </c>
      <c r="C371" s="9" t="s">
        <v>6</v>
      </c>
    </row>
    <row r="372" spans="1:3" ht="30" customHeight="1" x14ac:dyDescent="0.3">
      <c r="A372" s="8">
        <v>367</v>
      </c>
      <c r="B372" s="8" t="str">
        <f>"00184258"</f>
        <v>00184258</v>
      </c>
      <c r="C372" s="9" t="s">
        <v>14</v>
      </c>
    </row>
    <row r="373" spans="1:3" ht="30" customHeight="1" x14ac:dyDescent="0.3">
      <c r="A373" s="8">
        <v>368</v>
      </c>
      <c r="B373" s="8" t="str">
        <f>"00923325"</f>
        <v>00923325</v>
      </c>
      <c r="C373" s="9" t="s">
        <v>10</v>
      </c>
    </row>
    <row r="374" spans="1:3" ht="30" customHeight="1" x14ac:dyDescent="0.3">
      <c r="A374" s="8">
        <v>369</v>
      </c>
      <c r="B374" s="8" t="str">
        <f>"00243654"</f>
        <v>00243654</v>
      </c>
      <c r="C374" s="9" t="s">
        <v>5</v>
      </c>
    </row>
    <row r="375" spans="1:3" ht="30" customHeight="1" x14ac:dyDescent="0.3">
      <c r="A375" s="8">
        <v>370</v>
      </c>
      <c r="B375" s="8" t="str">
        <f>"201402011874"</f>
        <v>201402011874</v>
      </c>
      <c r="C375" s="9" t="s">
        <v>7</v>
      </c>
    </row>
    <row r="376" spans="1:3" ht="30" customHeight="1" x14ac:dyDescent="0.3">
      <c r="A376" s="8">
        <v>371</v>
      </c>
      <c r="B376" s="8" t="str">
        <f>"00477723"</f>
        <v>00477723</v>
      </c>
      <c r="C376" s="9" t="s">
        <v>6</v>
      </c>
    </row>
    <row r="377" spans="1:3" ht="30" customHeight="1" x14ac:dyDescent="0.3">
      <c r="A377" s="8">
        <v>372</v>
      </c>
      <c r="B377" s="8" t="str">
        <f>"201405000171"</f>
        <v>201405000171</v>
      </c>
      <c r="C377" s="9" t="s">
        <v>5</v>
      </c>
    </row>
    <row r="378" spans="1:3" ht="30" customHeight="1" x14ac:dyDescent="0.3">
      <c r="A378" s="8">
        <v>373</v>
      </c>
      <c r="B378" s="8" t="str">
        <f>"00923973"</f>
        <v>00923973</v>
      </c>
      <c r="C378" s="9" t="s">
        <v>5</v>
      </c>
    </row>
    <row r="379" spans="1:3" ht="30" customHeight="1" x14ac:dyDescent="0.3">
      <c r="A379" s="8">
        <v>374</v>
      </c>
      <c r="B379" s="8" t="str">
        <f>"00483417"</f>
        <v>00483417</v>
      </c>
      <c r="C379" s="9" t="s">
        <v>5</v>
      </c>
    </row>
    <row r="380" spans="1:3" ht="30" customHeight="1" x14ac:dyDescent="0.3">
      <c r="A380" s="8">
        <v>375</v>
      </c>
      <c r="B380" s="8" t="str">
        <f>"201304006262"</f>
        <v>201304006262</v>
      </c>
      <c r="C380" s="9" t="s">
        <v>5</v>
      </c>
    </row>
    <row r="381" spans="1:3" ht="30" customHeight="1" x14ac:dyDescent="0.3">
      <c r="A381" s="8">
        <v>376</v>
      </c>
      <c r="B381" s="8" t="str">
        <f>"00640744"</f>
        <v>00640744</v>
      </c>
      <c r="C381" s="9" t="s">
        <v>5</v>
      </c>
    </row>
    <row r="382" spans="1:3" ht="30" customHeight="1" x14ac:dyDescent="0.3">
      <c r="A382" s="8">
        <v>377</v>
      </c>
      <c r="B382" s="8" t="str">
        <f>"00791950"</f>
        <v>00791950</v>
      </c>
      <c r="C382" s="9" t="s">
        <v>6</v>
      </c>
    </row>
    <row r="383" spans="1:3" ht="30" customHeight="1" x14ac:dyDescent="0.3">
      <c r="A383" s="8">
        <v>378</v>
      </c>
      <c r="B383" s="8" t="str">
        <f>"200801000437"</f>
        <v>200801000437</v>
      </c>
      <c r="C383" s="9" t="s">
        <v>5</v>
      </c>
    </row>
    <row r="384" spans="1:3" ht="30" customHeight="1" x14ac:dyDescent="0.3">
      <c r="A384" s="8">
        <v>379</v>
      </c>
      <c r="B384" s="8" t="str">
        <f>"201409005035"</f>
        <v>201409005035</v>
      </c>
      <c r="C384" s="9" t="s">
        <v>5</v>
      </c>
    </row>
    <row r="385" spans="1:3" ht="30" customHeight="1" x14ac:dyDescent="0.3">
      <c r="A385" s="8">
        <v>380</v>
      </c>
      <c r="B385" s="8" t="str">
        <f>"00116130"</f>
        <v>00116130</v>
      </c>
      <c r="C385" s="9" t="s">
        <v>5</v>
      </c>
    </row>
    <row r="386" spans="1:3" ht="30" customHeight="1" x14ac:dyDescent="0.3">
      <c r="A386" s="8">
        <v>381</v>
      </c>
      <c r="B386" s="8" t="str">
        <f>"201511040950"</f>
        <v>201511040950</v>
      </c>
      <c r="C386" s="9" t="s">
        <v>7</v>
      </c>
    </row>
    <row r="387" spans="1:3" ht="30" customHeight="1" x14ac:dyDescent="0.3">
      <c r="A387" s="8">
        <v>382</v>
      </c>
      <c r="B387" s="8" t="str">
        <f>"00680942"</f>
        <v>00680942</v>
      </c>
      <c r="C387" s="9" t="s">
        <v>8</v>
      </c>
    </row>
    <row r="388" spans="1:3" ht="30" customHeight="1" x14ac:dyDescent="0.3">
      <c r="A388" s="8">
        <v>383</v>
      </c>
      <c r="B388" s="8" t="str">
        <f>"200801004501"</f>
        <v>200801004501</v>
      </c>
      <c r="C388" s="9" t="s">
        <v>5</v>
      </c>
    </row>
    <row r="389" spans="1:3" ht="30" customHeight="1" x14ac:dyDescent="0.3">
      <c r="A389" s="8">
        <v>384</v>
      </c>
      <c r="B389" s="8" t="str">
        <f>"00915496"</f>
        <v>00915496</v>
      </c>
      <c r="C389" s="9" t="s">
        <v>5</v>
      </c>
    </row>
    <row r="390" spans="1:3" ht="30" customHeight="1" x14ac:dyDescent="0.3">
      <c r="A390" s="8">
        <v>385</v>
      </c>
      <c r="B390" s="8" t="str">
        <f>"201406009951"</f>
        <v>201406009951</v>
      </c>
      <c r="C390" s="9" t="s">
        <v>5</v>
      </c>
    </row>
    <row r="393" spans="1:3" x14ac:dyDescent="0.3">
      <c r="A393" s="1" t="s">
        <v>18</v>
      </c>
    </row>
    <row r="394" spans="1:3" x14ac:dyDescent="0.3">
      <c r="A394" s="3" t="s">
        <v>19</v>
      </c>
    </row>
    <row r="395" spans="1:3" x14ac:dyDescent="0.3">
      <c r="A395" s="1" t="s">
        <v>18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1ΓΒ_2023_ΠΕ_ΑΠΟΡΡΙΠΤΕΟΙ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dcterms:created xsi:type="dcterms:W3CDTF">2023-11-29T14:10:34Z</dcterms:created>
  <dcterms:modified xsi:type="dcterms:W3CDTF">2023-11-30T07:12:03Z</dcterms:modified>
</cp:coreProperties>
</file>