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"/>
    </mc:Choice>
  </mc:AlternateContent>
  <xr:revisionPtr revIDLastSave="0" documentId="8_{FF8623D4-0657-46DC-B2E2-6BFA735A1FB7}" xr6:coauthVersionLast="36" xr6:coauthVersionMax="36" xr10:uidLastSave="{00000000-0000-0000-0000-000000000000}"/>
  <bookViews>
    <workbookView xWindow="0" yWindow="0" windowWidth="18255" windowHeight="11460"/>
  </bookViews>
  <sheets>
    <sheet name="1Κ_2021_Δ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C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C59" i="1"/>
  <c r="B60" i="1"/>
  <c r="C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C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C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C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C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C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C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C459" i="1"/>
  <c r="B460" i="1"/>
  <c r="B461" i="1"/>
  <c r="B462" i="1"/>
  <c r="B463" i="1"/>
  <c r="B464" i="1"/>
  <c r="B465" i="1"/>
  <c r="B466" i="1"/>
  <c r="B467" i="1"/>
</calcChain>
</file>

<file path=xl/sharedStrings.xml><?xml version="1.0" encoding="utf-8"?>
<sst xmlns="http://schemas.openxmlformats.org/spreadsheetml/2006/main" count="460" uniqueCount="36">
  <si>
    <t>ΠΛΗΡΩΣΗ ΘΕΣΕΩΝ ΜΕ ΣΕΙΡΑ ΠΡΟΤΕΡΑΙΟΤΗΤΑΣ (ΑΡΘΡΟ 18/Ν. 2190/1994) ΠΡΟΚΗΡΥΞΗ 1Κ/2021/21/01/2021</t>
  </si>
  <si>
    <t>Κ Α Τ Α Σ Τ Α Σ Η    Α Π Ο Ρ Ρ Ι Π Τ Ε Ω Ν</t>
  </si>
  <si>
    <t>ΔΕΥΤΕΡΟΒΑΘΜΙΑΣ ΕΚΠΑΙΔΕΥΣΗΣ (ΔΕ)</t>
  </si>
  <si>
    <t>Α/Α</t>
  </si>
  <si>
    <t>Α.Μ. ΥΠΟΨΗΦΙΟΥ</t>
  </si>
  <si>
    <t>ΑΙΤΙΟΛΟΓΙΑ ΑΠΟΡΡΙΨΗΣ</t>
  </si>
  <si>
    <t>ΜΗ ΥΠΟΒΟΛΗ ΔΙΚΑΙΟΛΟΓΗΤΙΚΩΝ</t>
  </si>
  <si>
    <t>ΟΡΙΟ ΗΛΙΚΙΑΣ ΥΠΟΨΗΦΙΟΥ, ΕΛΛΕΙΨΗ ΤΙΤΛΟΥ, 011, 020, 021</t>
  </si>
  <si>
    <t>ΜΗ ΥΠΟΒΟΛΗ ΑΠΟΔΕΚΤΟΥ, ΣΥΜΦΩΝΑ ΜΕ ΤΗΝ ΠΡΟΚΗΡΥΞΗ, ΒΑΣΙΚΟΥ ΤΙΤΛΟΥ ΣΠΟΥΔΩΝ (ΕΛΛΕΙΨΗ ΤΙΤΛΟΥ)</t>
  </si>
  <si>
    <t>ΕΛΛΕΙΨΗ ΤΙΤΛΟΥ, 011, 015, 018, 021</t>
  </si>
  <si>
    <t>ΜΗ ΚΑΤΑΒΟΛΗ ΠΑΡΑΒΟΛΟΥ</t>
  </si>
  <si>
    <t>ΟΡΙΟ ΗΛΙΚΙΑΣ ΥΠΟΨΗΦΙΟΥ, 019</t>
  </si>
  <si>
    <t>016, 021</t>
  </si>
  <si>
    <t>ΕΛΛΕΙΨΗ ΤΙΤΛΟΥ, 012, 018, 021</t>
  </si>
  <si>
    <t>ΕΛΛΕΙΨΗ ΤΙΤΛΟΥ, 009, 011, 012, 014, 016, 018, 020, 022</t>
  </si>
  <si>
    <t>ΟΡΙΟ ΗΛΙΚΙΑΣ ΥΠΟΨΗΦΙΟΥ</t>
  </si>
  <si>
    <t>011, 015, 018, 019, 020, 021</t>
  </si>
  <si>
    <t>011, 020, 021, 022</t>
  </si>
  <si>
    <t>ΕΛΛΕΙΨΗ ΤΙΤΛΟΥ, 009, 015, 018, 020, 022</t>
  </si>
  <si>
    <t>011, 020, 021</t>
  </si>
  <si>
    <t>ΕΛΛΕΙΨΗ ΤΙΤΛΟΥ, 007, 008, 009, 010, 011, 012, 013, 014, 015, 016, 017, 018, 019, 020, 021, 022</t>
  </si>
  <si>
    <t>ΕΛΛΕΙΨΗ ΤΙΤΛΟΥ, 007, 009, 012</t>
  </si>
  <si>
    <t>014, 015, 016, 017</t>
  </si>
  <si>
    <t>009, 010, 013, 016, 018</t>
  </si>
  <si>
    <t>ΟΡΙΟ ΗΛΙΚΙΑΣ ΥΠΟΨΗΦΙΟΥ, ΕΛΛΕΙΨΗ ΤΙΤΛΟΥ, 011, 015, 019, 020, 021</t>
  </si>
  <si>
    <t>ΠΑΡΑΒΟΛΟ ΔΕΣΜΕΥΜΕΝΟ Σ΄ ΑΛΛΗ ΠΡΟΚΗΡΥΞΗ</t>
  </si>
  <si>
    <t>ΕΛΛΕΙΨΗ ΤΙΤΛΟΥ, 012, 018, 020, 021</t>
  </si>
  <si>
    <t>ΕΛΛΕΙΨΗ ΤΙΤΛΟΥ, 011, 012, 018, 021</t>
  </si>
  <si>
    <t>011, 021, 022</t>
  </si>
  <si>
    <t>012, 017, 021</t>
  </si>
  <si>
    <t>011, 015, 018, 020, 021</t>
  </si>
  <si>
    <t>007, 008, 009, 011, 014, 015, 016, 017, 018, 019, 020, 021, 022</t>
  </si>
  <si>
    <t>ΕΛΛΕΙΨΗ ΤΙΤΛΟΥ, 012, 013, 021, 022</t>
  </si>
  <si>
    <t>ΕΛΛΕΙΨΗ ΤΙΤΛΟΥ, 011, 014, 016, 017, 018, 021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</si>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</sst>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72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"201412004634"</f>
        <v>201412004634</v>
      </c>
      <c r="C7" t="s">
        <v>6</v>
      </c>
    </row>
    <row r="8" spans="1:3" x14ac:dyDescent="0.25">
      <c r="A8">
        <v>2</v>
      </c>
      <c r="B8" t="str">
        <f>"00767651"</f>
        <v>00767651</v>
      </c>
      <c r="C8" t="s">
        <v>7</v>
      </c>
    </row>
    <row r="9" spans="1:3" x14ac:dyDescent="0.25">
      <c r="A9">
        <v>3</v>
      </c>
      <c r="B9" t="str">
        <f>"00763535"</f>
        <v>00763535</v>
      </c>
      <c r="C9" t="s">
        <v>6</v>
      </c>
    </row>
    <row r="10" spans="1:3" x14ac:dyDescent="0.25">
      <c r="A10">
        <v>4</v>
      </c>
      <c r="B10" t="str">
        <f>"00767663"</f>
        <v>00767663</v>
      </c>
      <c r="C10" t="s">
        <v>8</v>
      </c>
    </row>
    <row r="11" spans="1:3" x14ac:dyDescent="0.25">
      <c r="A11">
        <v>5</v>
      </c>
      <c r="B11" t="str">
        <f>"201510001925"</f>
        <v>201510001925</v>
      </c>
      <c r="C11" t="s">
        <v>6</v>
      </c>
    </row>
    <row r="12" spans="1:3" x14ac:dyDescent="0.25">
      <c r="A12">
        <v>6</v>
      </c>
      <c r="B12" t="str">
        <f>"00768250"</f>
        <v>00768250</v>
      </c>
      <c r="C12" t="s">
        <v>6</v>
      </c>
    </row>
    <row r="13" spans="1:3" x14ac:dyDescent="0.25">
      <c r="A13">
        <v>7</v>
      </c>
      <c r="B13" t="str">
        <f>"201402006185"</f>
        <v>201402006185</v>
      </c>
      <c r="C13" t="s">
        <v>6</v>
      </c>
    </row>
    <row r="14" spans="1:3" x14ac:dyDescent="0.25">
      <c r="A14">
        <v>8</v>
      </c>
      <c r="B14" t="str">
        <f>"00436221"</f>
        <v>00436221</v>
      </c>
      <c r="C14" t="s">
        <v>9</v>
      </c>
    </row>
    <row r="15" spans="1:3" x14ac:dyDescent="0.25">
      <c r="A15">
        <v>9</v>
      </c>
      <c r="B15" t="str">
        <f>"00767209"</f>
        <v>00767209</v>
      </c>
      <c r="C15" t="s">
        <v>10</v>
      </c>
    </row>
    <row r="16" spans="1:3" x14ac:dyDescent="0.25">
      <c r="A16">
        <v>10</v>
      </c>
      <c r="B16" t="str">
        <f>"201406001067"</f>
        <v>201406001067</v>
      </c>
      <c r="C16" t="s">
        <v>8</v>
      </c>
    </row>
    <row r="17" spans="1:3" x14ac:dyDescent="0.25">
      <c r="A17">
        <v>11</v>
      </c>
      <c r="B17" t="str">
        <f>"00148799"</f>
        <v>00148799</v>
      </c>
      <c r="C17" t="s">
        <v>6</v>
      </c>
    </row>
    <row r="18" spans="1:3" x14ac:dyDescent="0.25">
      <c r="A18">
        <v>12</v>
      </c>
      <c r="B18" t="str">
        <f>"00660399"</f>
        <v>00660399</v>
      </c>
      <c r="C18" t="s">
        <v>10</v>
      </c>
    </row>
    <row r="19" spans="1:3" x14ac:dyDescent="0.25">
      <c r="A19">
        <v>13</v>
      </c>
      <c r="B19" t="str">
        <f>"201406001578"</f>
        <v>201406001578</v>
      </c>
      <c r="C19" t="str">
        <f>"021"</f>
        <v>021</v>
      </c>
    </row>
    <row r="20" spans="1:3" x14ac:dyDescent="0.25">
      <c r="A20">
        <v>14</v>
      </c>
      <c r="B20" t="str">
        <f>"00767836"</f>
        <v>00767836</v>
      </c>
      <c r="C20" t="s">
        <v>6</v>
      </c>
    </row>
    <row r="21" spans="1:3" x14ac:dyDescent="0.25">
      <c r="A21">
        <v>15</v>
      </c>
      <c r="B21" t="str">
        <f>"00501613"</f>
        <v>00501613</v>
      </c>
      <c r="C21" t="s">
        <v>6</v>
      </c>
    </row>
    <row r="22" spans="1:3" x14ac:dyDescent="0.25">
      <c r="A22">
        <v>16</v>
      </c>
      <c r="B22" t="str">
        <f>"201410005972"</f>
        <v>201410005972</v>
      </c>
      <c r="C22" t="s">
        <v>6</v>
      </c>
    </row>
    <row r="23" spans="1:3" x14ac:dyDescent="0.25">
      <c r="A23">
        <v>17</v>
      </c>
      <c r="B23" t="str">
        <f>"201511011344"</f>
        <v>201511011344</v>
      </c>
      <c r="C23" t="s">
        <v>6</v>
      </c>
    </row>
    <row r="24" spans="1:3" x14ac:dyDescent="0.25">
      <c r="A24">
        <v>18</v>
      </c>
      <c r="B24" t="str">
        <f>"00245000"</f>
        <v>00245000</v>
      </c>
      <c r="C24" t="s">
        <v>6</v>
      </c>
    </row>
    <row r="25" spans="1:3" x14ac:dyDescent="0.25">
      <c r="A25">
        <v>19</v>
      </c>
      <c r="B25" t="str">
        <f>"00768361"</f>
        <v>00768361</v>
      </c>
      <c r="C25" t="s">
        <v>6</v>
      </c>
    </row>
    <row r="26" spans="1:3" x14ac:dyDescent="0.25">
      <c r="A26">
        <v>20</v>
      </c>
      <c r="B26" t="str">
        <f>"00674516"</f>
        <v>00674516</v>
      </c>
      <c r="C26" t="s">
        <v>6</v>
      </c>
    </row>
    <row r="27" spans="1:3" x14ac:dyDescent="0.25">
      <c r="A27">
        <v>21</v>
      </c>
      <c r="B27" t="str">
        <f>"00516809"</f>
        <v>00516809</v>
      </c>
      <c r="C27" t="s">
        <v>6</v>
      </c>
    </row>
    <row r="28" spans="1:3" x14ac:dyDescent="0.25">
      <c r="A28">
        <v>22</v>
      </c>
      <c r="B28" t="str">
        <f>"00768375"</f>
        <v>00768375</v>
      </c>
      <c r="C28" t="s">
        <v>6</v>
      </c>
    </row>
    <row r="29" spans="1:3" x14ac:dyDescent="0.25">
      <c r="A29">
        <v>23</v>
      </c>
      <c r="B29" t="str">
        <f>"00019319"</f>
        <v>00019319</v>
      </c>
      <c r="C29" t="s">
        <v>6</v>
      </c>
    </row>
    <row r="30" spans="1:3" x14ac:dyDescent="0.25">
      <c r="A30">
        <v>24</v>
      </c>
      <c r="B30" t="str">
        <f>"00199580"</f>
        <v>00199580</v>
      </c>
      <c r="C30" t="s">
        <v>10</v>
      </c>
    </row>
    <row r="31" spans="1:3" x14ac:dyDescent="0.25">
      <c r="A31">
        <v>25</v>
      </c>
      <c r="B31" t="str">
        <f>"00305448"</f>
        <v>00305448</v>
      </c>
      <c r="C31" t="s">
        <v>6</v>
      </c>
    </row>
    <row r="32" spans="1:3" x14ac:dyDescent="0.25">
      <c r="A32">
        <v>26</v>
      </c>
      <c r="B32" t="str">
        <f>"00439718"</f>
        <v>00439718</v>
      </c>
      <c r="C32" t="s">
        <v>6</v>
      </c>
    </row>
    <row r="33" spans="1:3" x14ac:dyDescent="0.25">
      <c r="A33">
        <v>27</v>
      </c>
      <c r="B33" t="str">
        <f>"00162994"</f>
        <v>00162994</v>
      </c>
      <c r="C33" t="s">
        <v>10</v>
      </c>
    </row>
    <row r="34" spans="1:3" x14ac:dyDescent="0.25">
      <c r="A34">
        <v>28</v>
      </c>
      <c r="B34" t="str">
        <f>"00764405"</f>
        <v>00764405</v>
      </c>
      <c r="C34" t="s">
        <v>6</v>
      </c>
    </row>
    <row r="35" spans="1:3" x14ac:dyDescent="0.25">
      <c r="A35">
        <v>29</v>
      </c>
      <c r="B35" t="str">
        <f>"00766721"</f>
        <v>00766721</v>
      </c>
      <c r="C35" t="s">
        <v>11</v>
      </c>
    </row>
    <row r="36" spans="1:3" x14ac:dyDescent="0.25">
      <c r="A36">
        <v>30</v>
      </c>
      <c r="B36" t="str">
        <f>"201507001757"</f>
        <v>201507001757</v>
      </c>
      <c r="C36" t="s">
        <v>6</v>
      </c>
    </row>
    <row r="37" spans="1:3" x14ac:dyDescent="0.25">
      <c r="A37">
        <v>31</v>
      </c>
      <c r="B37" t="str">
        <f>"00658052"</f>
        <v>00658052</v>
      </c>
      <c r="C37" t="s">
        <v>10</v>
      </c>
    </row>
    <row r="38" spans="1:3" x14ac:dyDescent="0.25">
      <c r="A38">
        <v>32</v>
      </c>
      <c r="B38" t="str">
        <f>"00766974"</f>
        <v>00766974</v>
      </c>
      <c r="C38" t="s">
        <v>6</v>
      </c>
    </row>
    <row r="39" spans="1:3" x14ac:dyDescent="0.25">
      <c r="A39">
        <v>33</v>
      </c>
      <c r="B39" t="str">
        <f>"00767747"</f>
        <v>00767747</v>
      </c>
      <c r="C39" t="s">
        <v>6</v>
      </c>
    </row>
    <row r="40" spans="1:3" x14ac:dyDescent="0.25">
      <c r="A40">
        <v>34</v>
      </c>
      <c r="B40" t="str">
        <f>"00766695"</f>
        <v>00766695</v>
      </c>
      <c r="C40" t="s">
        <v>12</v>
      </c>
    </row>
    <row r="41" spans="1:3" x14ac:dyDescent="0.25">
      <c r="A41">
        <v>35</v>
      </c>
      <c r="B41" t="str">
        <f>"00766464"</f>
        <v>00766464</v>
      </c>
      <c r="C41" t="s">
        <v>6</v>
      </c>
    </row>
    <row r="42" spans="1:3" x14ac:dyDescent="0.25">
      <c r="A42">
        <v>36</v>
      </c>
      <c r="B42" t="str">
        <f>"00274790"</f>
        <v>00274790</v>
      </c>
      <c r="C42" t="s">
        <v>6</v>
      </c>
    </row>
    <row r="43" spans="1:3" x14ac:dyDescent="0.25">
      <c r="A43">
        <v>37</v>
      </c>
      <c r="B43" t="str">
        <f>"00088774"</f>
        <v>00088774</v>
      </c>
      <c r="C43" t="s">
        <v>6</v>
      </c>
    </row>
    <row r="44" spans="1:3" x14ac:dyDescent="0.25">
      <c r="A44">
        <v>38</v>
      </c>
      <c r="B44" t="str">
        <f>"00352670"</f>
        <v>00352670</v>
      </c>
      <c r="C44" t="s">
        <v>6</v>
      </c>
    </row>
    <row r="45" spans="1:3" x14ac:dyDescent="0.25">
      <c r="A45">
        <v>39</v>
      </c>
      <c r="B45" t="str">
        <f>"200906000020"</f>
        <v>200906000020</v>
      </c>
      <c r="C45" t="s">
        <v>6</v>
      </c>
    </row>
    <row r="46" spans="1:3" x14ac:dyDescent="0.25">
      <c r="A46">
        <v>40</v>
      </c>
      <c r="B46" t="str">
        <f>"00301168"</f>
        <v>00301168</v>
      </c>
      <c r="C46" t="s">
        <v>6</v>
      </c>
    </row>
    <row r="47" spans="1:3" x14ac:dyDescent="0.25">
      <c r="A47">
        <v>41</v>
      </c>
      <c r="B47" t="str">
        <f>"201410012594"</f>
        <v>201410012594</v>
      </c>
      <c r="C47" t="s">
        <v>8</v>
      </c>
    </row>
    <row r="48" spans="1:3" x14ac:dyDescent="0.25">
      <c r="A48">
        <v>42</v>
      </c>
      <c r="B48" t="str">
        <f>"00608535"</f>
        <v>00608535</v>
      </c>
      <c r="C48" t="s">
        <v>6</v>
      </c>
    </row>
    <row r="49" spans="1:3" x14ac:dyDescent="0.25">
      <c r="A49">
        <v>43</v>
      </c>
      <c r="B49" t="str">
        <f>"00003950"</f>
        <v>00003950</v>
      </c>
      <c r="C49" t="s">
        <v>6</v>
      </c>
    </row>
    <row r="50" spans="1:3" x14ac:dyDescent="0.25">
      <c r="A50">
        <v>44</v>
      </c>
      <c r="B50" t="str">
        <f>"00516654"</f>
        <v>00516654</v>
      </c>
      <c r="C50" t="s">
        <v>10</v>
      </c>
    </row>
    <row r="51" spans="1:3" x14ac:dyDescent="0.25">
      <c r="A51">
        <v>45</v>
      </c>
      <c r="B51" t="str">
        <f>"201507003230"</f>
        <v>201507003230</v>
      </c>
      <c r="C51" t="s">
        <v>13</v>
      </c>
    </row>
    <row r="52" spans="1:3" x14ac:dyDescent="0.25">
      <c r="A52">
        <v>46</v>
      </c>
      <c r="B52" t="str">
        <f>"00473253"</f>
        <v>00473253</v>
      </c>
      <c r="C52" t="s">
        <v>6</v>
      </c>
    </row>
    <row r="53" spans="1:3" x14ac:dyDescent="0.25">
      <c r="A53">
        <v>47</v>
      </c>
      <c r="B53" t="str">
        <f>"00763612"</f>
        <v>00763612</v>
      </c>
      <c r="C53" t="s">
        <v>6</v>
      </c>
    </row>
    <row r="54" spans="1:3" x14ac:dyDescent="0.25">
      <c r="A54">
        <v>48</v>
      </c>
      <c r="B54" t="str">
        <f>"00670115"</f>
        <v>00670115</v>
      </c>
      <c r="C54" t="s">
        <v>6</v>
      </c>
    </row>
    <row r="55" spans="1:3" x14ac:dyDescent="0.25">
      <c r="A55">
        <v>49</v>
      </c>
      <c r="B55" t="str">
        <f>"00388319"</f>
        <v>00388319</v>
      </c>
      <c r="C55" t="s">
        <v>8</v>
      </c>
    </row>
    <row r="56" spans="1:3" x14ac:dyDescent="0.25">
      <c r="A56">
        <v>50</v>
      </c>
      <c r="B56" t="str">
        <f>"00289389"</f>
        <v>00289389</v>
      </c>
      <c r="C56" t="s">
        <v>8</v>
      </c>
    </row>
    <row r="57" spans="1:3" x14ac:dyDescent="0.25">
      <c r="A57">
        <v>51</v>
      </c>
      <c r="B57" t="str">
        <f>"00767093"</f>
        <v>00767093</v>
      </c>
      <c r="C57" t="s">
        <v>6</v>
      </c>
    </row>
    <row r="58" spans="1:3" x14ac:dyDescent="0.25">
      <c r="A58">
        <v>52</v>
      </c>
      <c r="B58" t="str">
        <f>"00567537"</f>
        <v>00567537</v>
      </c>
      <c r="C58" t="s">
        <v>6</v>
      </c>
    </row>
    <row r="59" spans="1:3" x14ac:dyDescent="0.25">
      <c r="A59">
        <v>53</v>
      </c>
      <c r="B59" t="str">
        <f>"00296043"</f>
        <v>00296043</v>
      </c>
      <c r="C59" t="str">
        <f>"015"</f>
        <v>015</v>
      </c>
    </row>
    <row r="60" spans="1:3" x14ac:dyDescent="0.25">
      <c r="A60">
        <v>54</v>
      </c>
      <c r="B60" t="str">
        <f>"00766847"</f>
        <v>00766847</v>
      </c>
      <c r="C60" t="str">
        <f>"011"</f>
        <v>011</v>
      </c>
    </row>
    <row r="61" spans="1:3" x14ac:dyDescent="0.25">
      <c r="A61">
        <v>55</v>
      </c>
      <c r="B61" t="str">
        <f>"00704493"</f>
        <v>00704493</v>
      </c>
      <c r="C61" t="s">
        <v>6</v>
      </c>
    </row>
    <row r="62" spans="1:3" x14ac:dyDescent="0.25">
      <c r="A62">
        <v>56</v>
      </c>
      <c r="B62" t="str">
        <f>"201410011184"</f>
        <v>201410011184</v>
      </c>
      <c r="C62" t="s">
        <v>6</v>
      </c>
    </row>
    <row r="63" spans="1:3" x14ac:dyDescent="0.25">
      <c r="A63">
        <v>57</v>
      </c>
      <c r="B63" t="str">
        <f>"00463173"</f>
        <v>00463173</v>
      </c>
      <c r="C63" t="s">
        <v>6</v>
      </c>
    </row>
    <row r="64" spans="1:3" x14ac:dyDescent="0.25">
      <c r="A64">
        <v>58</v>
      </c>
      <c r="B64" t="str">
        <f>"00766882"</f>
        <v>00766882</v>
      </c>
      <c r="C64" t="s">
        <v>6</v>
      </c>
    </row>
    <row r="65" spans="1:3" x14ac:dyDescent="0.25">
      <c r="A65">
        <v>59</v>
      </c>
      <c r="B65" t="str">
        <f>"00768441"</f>
        <v>00768441</v>
      </c>
      <c r="C65" t="s">
        <v>6</v>
      </c>
    </row>
    <row r="66" spans="1:3" x14ac:dyDescent="0.25">
      <c r="A66">
        <v>60</v>
      </c>
      <c r="B66" t="str">
        <f>"00194013"</f>
        <v>00194013</v>
      </c>
      <c r="C66" t="s">
        <v>6</v>
      </c>
    </row>
    <row r="67" spans="1:3" x14ac:dyDescent="0.25">
      <c r="A67">
        <v>61</v>
      </c>
      <c r="B67" t="str">
        <f>"00356741"</f>
        <v>00356741</v>
      </c>
      <c r="C67" t="s">
        <v>6</v>
      </c>
    </row>
    <row r="68" spans="1:3" x14ac:dyDescent="0.25">
      <c r="A68">
        <v>62</v>
      </c>
      <c r="B68" t="str">
        <f>"201207000133"</f>
        <v>201207000133</v>
      </c>
      <c r="C68" t="s">
        <v>6</v>
      </c>
    </row>
    <row r="69" spans="1:3" x14ac:dyDescent="0.25">
      <c r="A69">
        <v>63</v>
      </c>
      <c r="B69" t="str">
        <f>"201410003678"</f>
        <v>201410003678</v>
      </c>
      <c r="C69" t="s">
        <v>8</v>
      </c>
    </row>
    <row r="70" spans="1:3" x14ac:dyDescent="0.25">
      <c r="A70">
        <v>64</v>
      </c>
      <c r="B70" t="str">
        <f>"201604003753"</f>
        <v>201604003753</v>
      </c>
      <c r="C70" t="s">
        <v>14</v>
      </c>
    </row>
    <row r="71" spans="1:3" x14ac:dyDescent="0.25">
      <c r="A71">
        <v>65</v>
      </c>
      <c r="B71" t="str">
        <f>"00766893"</f>
        <v>00766893</v>
      </c>
      <c r="C71" t="s">
        <v>15</v>
      </c>
    </row>
    <row r="72" spans="1:3" x14ac:dyDescent="0.25">
      <c r="A72">
        <v>66</v>
      </c>
      <c r="B72" t="str">
        <f>"201604003766"</f>
        <v>201604003766</v>
      </c>
      <c r="C72" t="s">
        <v>16</v>
      </c>
    </row>
    <row r="73" spans="1:3" x14ac:dyDescent="0.25">
      <c r="A73">
        <v>67</v>
      </c>
      <c r="B73" t="str">
        <f>"00767974"</f>
        <v>00767974</v>
      </c>
      <c r="C73" t="s">
        <v>6</v>
      </c>
    </row>
    <row r="74" spans="1:3" x14ac:dyDescent="0.25">
      <c r="A74">
        <v>68</v>
      </c>
      <c r="B74" t="str">
        <f>"00767450"</f>
        <v>00767450</v>
      </c>
      <c r="C74" t="s">
        <v>6</v>
      </c>
    </row>
    <row r="75" spans="1:3" x14ac:dyDescent="0.25">
      <c r="A75">
        <v>69</v>
      </c>
      <c r="B75" t="str">
        <f>"00767117"</f>
        <v>00767117</v>
      </c>
      <c r="C75" t="s">
        <v>6</v>
      </c>
    </row>
    <row r="76" spans="1:3" x14ac:dyDescent="0.25">
      <c r="A76">
        <v>70</v>
      </c>
      <c r="B76" t="str">
        <f>"00447075"</f>
        <v>00447075</v>
      </c>
      <c r="C76" t="s">
        <v>6</v>
      </c>
    </row>
    <row r="77" spans="1:3" x14ac:dyDescent="0.25">
      <c r="A77">
        <v>71</v>
      </c>
      <c r="B77" t="str">
        <f>"00766580"</f>
        <v>00766580</v>
      </c>
      <c r="C77" t="s">
        <v>6</v>
      </c>
    </row>
    <row r="78" spans="1:3" x14ac:dyDescent="0.25">
      <c r="A78">
        <v>72</v>
      </c>
      <c r="B78" t="str">
        <f>"201602000035"</f>
        <v>201602000035</v>
      </c>
      <c r="C78" t="s">
        <v>6</v>
      </c>
    </row>
    <row r="79" spans="1:3" x14ac:dyDescent="0.25">
      <c r="A79">
        <v>73</v>
      </c>
      <c r="B79" t="str">
        <f>"00718014"</f>
        <v>00718014</v>
      </c>
      <c r="C79" t="s">
        <v>10</v>
      </c>
    </row>
    <row r="80" spans="1:3" x14ac:dyDescent="0.25">
      <c r="A80">
        <v>74</v>
      </c>
      <c r="B80" t="str">
        <f>"00432795"</f>
        <v>00432795</v>
      </c>
      <c r="C80" t="s">
        <v>6</v>
      </c>
    </row>
    <row r="81" spans="1:3" x14ac:dyDescent="0.25">
      <c r="A81">
        <v>75</v>
      </c>
      <c r="B81" t="str">
        <f>"00768253"</f>
        <v>00768253</v>
      </c>
      <c r="C81" t="s">
        <v>10</v>
      </c>
    </row>
    <row r="82" spans="1:3" x14ac:dyDescent="0.25">
      <c r="A82">
        <v>76</v>
      </c>
      <c r="B82" t="str">
        <f>"00450562"</f>
        <v>00450562</v>
      </c>
      <c r="C82" t="s">
        <v>10</v>
      </c>
    </row>
    <row r="83" spans="1:3" x14ac:dyDescent="0.25">
      <c r="A83">
        <v>77</v>
      </c>
      <c r="B83" t="str">
        <f>"00345448"</f>
        <v>00345448</v>
      </c>
      <c r="C83" t="s">
        <v>6</v>
      </c>
    </row>
    <row r="84" spans="1:3" x14ac:dyDescent="0.25">
      <c r="A84">
        <v>78</v>
      </c>
      <c r="B84" t="str">
        <f>"00337989"</f>
        <v>00337989</v>
      </c>
      <c r="C84" t="s">
        <v>10</v>
      </c>
    </row>
    <row r="85" spans="1:3" x14ac:dyDescent="0.25">
      <c r="A85">
        <v>79</v>
      </c>
      <c r="B85" t="str">
        <f>"00767554"</f>
        <v>00767554</v>
      </c>
      <c r="C85" t="s">
        <v>6</v>
      </c>
    </row>
    <row r="86" spans="1:3" x14ac:dyDescent="0.25">
      <c r="A86">
        <v>80</v>
      </c>
      <c r="B86" t="str">
        <f>"00766986"</f>
        <v>00766986</v>
      </c>
      <c r="C86" t="s">
        <v>6</v>
      </c>
    </row>
    <row r="87" spans="1:3" x14ac:dyDescent="0.25">
      <c r="A87">
        <v>81</v>
      </c>
      <c r="B87" t="str">
        <f>"00264227"</f>
        <v>00264227</v>
      </c>
      <c r="C87" t="s">
        <v>6</v>
      </c>
    </row>
    <row r="88" spans="1:3" x14ac:dyDescent="0.25">
      <c r="A88">
        <v>82</v>
      </c>
      <c r="B88" t="str">
        <f>"00323124"</f>
        <v>00323124</v>
      </c>
      <c r="C88" t="s">
        <v>10</v>
      </c>
    </row>
    <row r="89" spans="1:3" x14ac:dyDescent="0.25">
      <c r="A89">
        <v>83</v>
      </c>
      <c r="B89" t="str">
        <f>"00737023"</f>
        <v>00737023</v>
      </c>
      <c r="C89" t="s">
        <v>6</v>
      </c>
    </row>
    <row r="90" spans="1:3" x14ac:dyDescent="0.25">
      <c r="A90">
        <v>84</v>
      </c>
      <c r="B90" t="str">
        <f>"200801006015"</f>
        <v>200801006015</v>
      </c>
      <c r="C90" t="s">
        <v>8</v>
      </c>
    </row>
    <row r="91" spans="1:3" x14ac:dyDescent="0.25">
      <c r="A91">
        <v>85</v>
      </c>
      <c r="B91" t="str">
        <f>"201412003471"</f>
        <v>201412003471</v>
      </c>
      <c r="C91" t="str">
        <f>"021"</f>
        <v>021</v>
      </c>
    </row>
    <row r="92" spans="1:3" x14ac:dyDescent="0.25">
      <c r="A92">
        <v>86</v>
      </c>
      <c r="B92" t="str">
        <f>"00766923"</f>
        <v>00766923</v>
      </c>
      <c r="C92" t="s">
        <v>8</v>
      </c>
    </row>
    <row r="93" spans="1:3" x14ac:dyDescent="0.25">
      <c r="A93">
        <v>87</v>
      </c>
      <c r="B93" t="str">
        <f>"00767060"</f>
        <v>00767060</v>
      </c>
      <c r="C93" t="s">
        <v>15</v>
      </c>
    </row>
    <row r="94" spans="1:3" x14ac:dyDescent="0.25">
      <c r="A94">
        <v>88</v>
      </c>
      <c r="B94" t="str">
        <f>"00108296"</f>
        <v>00108296</v>
      </c>
      <c r="C94" t="s">
        <v>6</v>
      </c>
    </row>
    <row r="95" spans="1:3" x14ac:dyDescent="0.25">
      <c r="A95">
        <v>89</v>
      </c>
      <c r="B95" t="str">
        <f>"00695237"</f>
        <v>00695237</v>
      </c>
      <c r="C95" t="s">
        <v>6</v>
      </c>
    </row>
    <row r="96" spans="1:3" x14ac:dyDescent="0.25">
      <c r="A96">
        <v>90</v>
      </c>
      <c r="B96" t="str">
        <f>"00020633"</f>
        <v>00020633</v>
      </c>
      <c r="C96" t="s">
        <v>6</v>
      </c>
    </row>
    <row r="97" spans="1:3" x14ac:dyDescent="0.25">
      <c r="A97">
        <v>91</v>
      </c>
      <c r="B97" t="str">
        <f>"00159857"</f>
        <v>00159857</v>
      </c>
      <c r="C97" t="s">
        <v>10</v>
      </c>
    </row>
    <row r="98" spans="1:3" x14ac:dyDescent="0.25">
      <c r="A98">
        <v>92</v>
      </c>
      <c r="B98" t="str">
        <f>"00767739"</f>
        <v>00767739</v>
      </c>
      <c r="C98" t="s">
        <v>17</v>
      </c>
    </row>
    <row r="99" spans="1:3" x14ac:dyDescent="0.25">
      <c r="A99">
        <v>93</v>
      </c>
      <c r="B99" t="str">
        <f>"201410001513"</f>
        <v>201410001513</v>
      </c>
      <c r="C99" t="s">
        <v>6</v>
      </c>
    </row>
    <row r="100" spans="1:3" x14ac:dyDescent="0.25">
      <c r="A100">
        <v>94</v>
      </c>
      <c r="B100" t="str">
        <f>"201410002652"</f>
        <v>201410002652</v>
      </c>
      <c r="C100" t="s">
        <v>6</v>
      </c>
    </row>
    <row r="101" spans="1:3" x14ac:dyDescent="0.25">
      <c r="A101">
        <v>95</v>
      </c>
      <c r="B101" t="str">
        <f>"00156066"</f>
        <v>00156066</v>
      </c>
      <c r="C101" t="s">
        <v>6</v>
      </c>
    </row>
    <row r="102" spans="1:3" x14ac:dyDescent="0.25">
      <c r="A102">
        <v>96</v>
      </c>
      <c r="B102" t="str">
        <f>"00729316"</f>
        <v>00729316</v>
      </c>
      <c r="C102" t="s">
        <v>10</v>
      </c>
    </row>
    <row r="103" spans="1:3" x14ac:dyDescent="0.25">
      <c r="A103">
        <v>97</v>
      </c>
      <c r="B103" t="str">
        <f>"00350518"</f>
        <v>00350518</v>
      </c>
      <c r="C103" t="s">
        <v>6</v>
      </c>
    </row>
    <row r="104" spans="1:3" x14ac:dyDescent="0.25">
      <c r="A104">
        <v>98</v>
      </c>
      <c r="B104" t="str">
        <f>"00766336"</f>
        <v>00766336</v>
      </c>
      <c r="C104" t="s">
        <v>6</v>
      </c>
    </row>
    <row r="105" spans="1:3" x14ac:dyDescent="0.25">
      <c r="A105">
        <v>99</v>
      </c>
      <c r="B105" t="str">
        <f>"00767667"</f>
        <v>00767667</v>
      </c>
      <c r="C105" t="s">
        <v>6</v>
      </c>
    </row>
    <row r="106" spans="1:3" x14ac:dyDescent="0.25">
      <c r="A106">
        <v>100</v>
      </c>
      <c r="B106" t="str">
        <f>"00199562"</f>
        <v>00199562</v>
      </c>
      <c r="C106" t="s">
        <v>6</v>
      </c>
    </row>
    <row r="107" spans="1:3" x14ac:dyDescent="0.25">
      <c r="A107">
        <v>101</v>
      </c>
      <c r="B107" t="str">
        <f>"00768257"</f>
        <v>00768257</v>
      </c>
      <c r="C107" t="s">
        <v>10</v>
      </c>
    </row>
    <row r="108" spans="1:3" x14ac:dyDescent="0.25">
      <c r="A108">
        <v>102</v>
      </c>
      <c r="B108" t="str">
        <f>"00331004"</f>
        <v>00331004</v>
      </c>
      <c r="C108" t="s">
        <v>6</v>
      </c>
    </row>
    <row r="109" spans="1:3" x14ac:dyDescent="0.25">
      <c r="A109">
        <v>103</v>
      </c>
      <c r="B109" t="str">
        <f>"00768444"</f>
        <v>00768444</v>
      </c>
      <c r="C109" t="s">
        <v>6</v>
      </c>
    </row>
    <row r="110" spans="1:3" x14ac:dyDescent="0.25">
      <c r="A110">
        <v>104</v>
      </c>
      <c r="B110" t="str">
        <f>"00688876"</f>
        <v>00688876</v>
      </c>
      <c r="C110" t="s">
        <v>18</v>
      </c>
    </row>
    <row r="111" spans="1:3" x14ac:dyDescent="0.25">
      <c r="A111">
        <v>105</v>
      </c>
      <c r="B111" t="str">
        <f>"201406011158"</f>
        <v>201406011158</v>
      </c>
      <c r="C111" t="s">
        <v>19</v>
      </c>
    </row>
    <row r="112" spans="1:3" x14ac:dyDescent="0.25">
      <c r="A112">
        <v>106</v>
      </c>
      <c r="B112" t="str">
        <f>"201410012081"</f>
        <v>201410012081</v>
      </c>
      <c r="C112" t="s">
        <v>6</v>
      </c>
    </row>
    <row r="113" spans="1:3" x14ac:dyDescent="0.25">
      <c r="A113">
        <v>107</v>
      </c>
      <c r="B113" t="str">
        <f>"00604165"</f>
        <v>00604165</v>
      </c>
      <c r="C113" t="s">
        <v>8</v>
      </c>
    </row>
    <row r="114" spans="1:3" x14ac:dyDescent="0.25">
      <c r="A114">
        <v>108</v>
      </c>
      <c r="B114" t="str">
        <f>"00360352"</f>
        <v>00360352</v>
      </c>
      <c r="C114" t="s">
        <v>8</v>
      </c>
    </row>
    <row r="115" spans="1:3" x14ac:dyDescent="0.25">
      <c r="A115">
        <v>109</v>
      </c>
      <c r="B115" t="str">
        <f>"00274499"</f>
        <v>00274499</v>
      </c>
      <c r="C115" t="s">
        <v>6</v>
      </c>
    </row>
    <row r="116" spans="1:3" x14ac:dyDescent="0.25">
      <c r="A116">
        <v>110</v>
      </c>
      <c r="B116" t="str">
        <f>"00766623"</f>
        <v>00766623</v>
      </c>
      <c r="C116" t="s">
        <v>6</v>
      </c>
    </row>
    <row r="117" spans="1:3" x14ac:dyDescent="0.25">
      <c r="A117">
        <v>111</v>
      </c>
      <c r="B117" t="str">
        <f>"00767759"</f>
        <v>00767759</v>
      </c>
      <c r="C117" t="s">
        <v>6</v>
      </c>
    </row>
    <row r="118" spans="1:3" x14ac:dyDescent="0.25">
      <c r="A118">
        <v>112</v>
      </c>
      <c r="B118" t="str">
        <f>"00739325"</f>
        <v>00739325</v>
      </c>
      <c r="C118" t="s">
        <v>6</v>
      </c>
    </row>
    <row r="119" spans="1:3" x14ac:dyDescent="0.25">
      <c r="A119">
        <v>113</v>
      </c>
      <c r="B119" t="str">
        <f>"201402003344"</f>
        <v>201402003344</v>
      </c>
      <c r="C119" t="s">
        <v>6</v>
      </c>
    </row>
    <row r="120" spans="1:3" x14ac:dyDescent="0.25">
      <c r="A120">
        <v>114</v>
      </c>
      <c r="B120" t="str">
        <f>"00531873"</f>
        <v>00531873</v>
      </c>
      <c r="C120" t="s">
        <v>6</v>
      </c>
    </row>
    <row r="121" spans="1:3" x14ac:dyDescent="0.25">
      <c r="A121">
        <v>115</v>
      </c>
      <c r="B121" t="str">
        <f>"201410007653"</f>
        <v>201410007653</v>
      </c>
      <c r="C121" t="s">
        <v>6</v>
      </c>
    </row>
    <row r="122" spans="1:3" x14ac:dyDescent="0.25">
      <c r="A122">
        <v>116</v>
      </c>
      <c r="B122" t="str">
        <f>"00643388"</f>
        <v>00643388</v>
      </c>
      <c r="C122" t="s">
        <v>6</v>
      </c>
    </row>
    <row r="123" spans="1:3" x14ac:dyDescent="0.25">
      <c r="A123">
        <v>117</v>
      </c>
      <c r="B123" t="str">
        <f>"00766857"</f>
        <v>00766857</v>
      </c>
      <c r="C123" t="s">
        <v>6</v>
      </c>
    </row>
    <row r="124" spans="1:3" x14ac:dyDescent="0.25">
      <c r="A124">
        <v>118</v>
      </c>
      <c r="B124" t="str">
        <f>"00156260"</f>
        <v>00156260</v>
      </c>
      <c r="C124" t="s">
        <v>6</v>
      </c>
    </row>
    <row r="125" spans="1:3" x14ac:dyDescent="0.25">
      <c r="A125">
        <v>119</v>
      </c>
      <c r="B125" t="str">
        <f>"00009558"</f>
        <v>00009558</v>
      </c>
      <c r="C125" t="s">
        <v>6</v>
      </c>
    </row>
    <row r="126" spans="1:3" x14ac:dyDescent="0.25">
      <c r="A126">
        <v>120</v>
      </c>
      <c r="B126" t="str">
        <f>"00766845"</f>
        <v>00766845</v>
      </c>
      <c r="C126" t="s">
        <v>6</v>
      </c>
    </row>
    <row r="127" spans="1:3" x14ac:dyDescent="0.25">
      <c r="A127">
        <v>121</v>
      </c>
      <c r="B127" t="str">
        <f>"00766409"</f>
        <v>00766409</v>
      </c>
      <c r="C127" t="s">
        <v>6</v>
      </c>
    </row>
    <row r="128" spans="1:3" x14ac:dyDescent="0.25">
      <c r="A128">
        <v>122</v>
      </c>
      <c r="B128" t="str">
        <f>"00737236"</f>
        <v>00737236</v>
      </c>
      <c r="C128" t="s">
        <v>6</v>
      </c>
    </row>
    <row r="129" spans="1:3" x14ac:dyDescent="0.25">
      <c r="A129">
        <v>123</v>
      </c>
      <c r="B129" t="str">
        <f>"00306165"</f>
        <v>00306165</v>
      </c>
      <c r="C129" t="s">
        <v>6</v>
      </c>
    </row>
    <row r="130" spans="1:3" x14ac:dyDescent="0.25">
      <c r="A130">
        <v>124</v>
      </c>
      <c r="B130" t="str">
        <f>"00765716"</f>
        <v>00765716</v>
      </c>
      <c r="C130" t="s">
        <v>8</v>
      </c>
    </row>
    <row r="131" spans="1:3" x14ac:dyDescent="0.25">
      <c r="A131">
        <v>125</v>
      </c>
      <c r="B131" t="str">
        <f>"00297321"</f>
        <v>00297321</v>
      </c>
      <c r="C131" t="s">
        <v>6</v>
      </c>
    </row>
    <row r="132" spans="1:3" x14ac:dyDescent="0.25">
      <c r="A132">
        <v>126</v>
      </c>
      <c r="B132" t="str">
        <f>"00737603"</f>
        <v>00737603</v>
      </c>
      <c r="C132" t="s">
        <v>6</v>
      </c>
    </row>
    <row r="133" spans="1:3" x14ac:dyDescent="0.25">
      <c r="A133">
        <v>127</v>
      </c>
      <c r="B133" t="str">
        <f>"00768211"</f>
        <v>00768211</v>
      </c>
      <c r="C133" t="s">
        <v>6</v>
      </c>
    </row>
    <row r="134" spans="1:3" x14ac:dyDescent="0.25">
      <c r="A134">
        <v>128</v>
      </c>
      <c r="B134" t="str">
        <f>"00407416"</f>
        <v>00407416</v>
      </c>
      <c r="C134" t="s">
        <v>6</v>
      </c>
    </row>
    <row r="135" spans="1:3" x14ac:dyDescent="0.25">
      <c r="A135">
        <v>129</v>
      </c>
      <c r="B135" t="str">
        <f>"201411001343"</f>
        <v>201411001343</v>
      </c>
      <c r="C135" t="s">
        <v>6</v>
      </c>
    </row>
    <row r="136" spans="1:3" x14ac:dyDescent="0.25">
      <c r="A136">
        <v>130</v>
      </c>
      <c r="B136" t="str">
        <f>"00726621"</f>
        <v>00726621</v>
      </c>
      <c r="C136" t="s">
        <v>6</v>
      </c>
    </row>
    <row r="137" spans="1:3" x14ac:dyDescent="0.25">
      <c r="A137">
        <v>131</v>
      </c>
      <c r="B137" t="str">
        <f>"00020232"</f>
        <v>00020232</v>
      </c>
      <c r="C137" t="s">
        <v>6</v>
      </c>
    </row>
    <row r="138" spans="1:3" x14ac:dyDescent="0.25">
      <c r="A138">
        <v>132</v>
      </c>
      <c r="B138" t="str">
        <f>"00741706"</f>
        <v>00741706</v>
      </c>
      <c r="C138" t="s">
        <v>6</v>
      </c>
    </row>
    <row r="139" spans="1:3" x14ac:dyDescent="0.25">
      <c r="A139">
        <v>133</v>
      </c>
      <c r="B139" t="str">
        <f>"00383326"</f>
        <v>00383326</v>
      </c>
      <c r="C139" t="s">
        <v>6</v>
      </c>
    </row>
    <row r="140" spans="1:3" x14ac:dyDescent="0.25">
      <c r="A140">
        <v>134</v>
      </c>
      <c r="B140" t="str">
        <f>"00548316"</f>
        <v>00548316</v>
      </c>
      <c r="C140" t="s">
        <v>8</v>
      </c>
    </row>
    <row r="141" spans="1:3" x14ac:dyDescent="0.25">
      <c r="A141">
        <v>135</v>
      </c>
      <c r="B141" t="str">
        <f>"00766919"</f>
        <v>00766919</v>
      </c>
      <c r="C141" t="str">
        <f>"021"</f>
        <v>021</v>
      </c>
    </row>
    <row r="142" spans="1:3" x14ac:dyDescent="0.25">
      <c r="A142">
        <v>136</v>
      </c>
      <c r="B142" t="str">
        <f>"00765323"</f>
        <v>00765323</v>
      </c>
      <c r="C142" t="s">
        <v>6</v>
      </c>
    </row>
    <row r="143" spans="1:3" x14ac:dyDescent="0.25">
      <c r="A143">
        <v>137</v>
      </c>
      <c r="B143" t="str">
        <f>"201409000234"</f>
        <v>201409000234</v>
      </c>
      <c r="C143" t="s">
        <v>6</v>
      </c>
    </row>
    <row r="144" spans="1:3" x14ac:dyDescent="0.25">
      <c r="A144">
        <v>138</v>
      </c>
      <c r="B144" t="str">
        <f>"201405001708"</f>
        <v>201405001708</v>
      </c>
      <c r="C144" t="s">
        <v>8</v>
      </c>
    </row>
    <row r="145" spans="1:3" x14ac:dyDescent="0.25">
      <c r="A145">
        <v>139</v>
      </c>
      <c r="B145" t="str">
        <f>"00767100"</f>
        <v>00767100</v>
      </c>
      <c r="C145" t="s">
        <v>15</v>
      </c>
    </row>
    <row r="146" spans="1:3" x14ac:dyDescent="0.25">
      <c r="A146">
        <v>140</v>
      </c>
      <c r="B146" t="str">
        <f>"00747608"</f>
        <v>00747608</v>
      </c>
      <c r="C146" t="s">
        <v>6</v>
      </c>
    </row>
    <row r="147" spans="1:3" x14ac:dyDescent="0.25">
      <c r="A147">
        <v>141</v>
      </c>
      <c r="B147" t="str">
        <f>"00246666"</f>
        <v>00246666</v>
      </c>
      <c r="C147" t="s">
        <v>10</v>
      </c>
    </row>
    <row r="148" spans="1:3" x14ac:dyDescent="0.25">
      <c r="A148">
        <v>142</v>
      </c>
      <c r="B148" t="str">
        <f>"00203340"</f>
        <v>00203340</v>
      </c>
      <c r="C148" t="s">
        <v>6</v>
      </c>
    </row>
    <row r="149" spans="1:3" x14ac:dyDescent="0.25">
      <c r="A149">
        <v>143</v>
      </c>
      <c r="B149" t="str">
        <f>"00768224"</f>
        <v>00768224</v>
      </c>
      <c r="C149" t="s">
        <v>6</v>
      </c>
    </row>
    <row r="150" spans="1:3" x14ac:dyDescent="0.25">
      <c r="A150">
        <v>144</v>
      </c>
      <c r="B150" t="str">
        <f>"00768167"</f>
        <v>00768167</v>
      </c>
      <c r="C150" t="s">
        <v>8</v>
      </c>
    </row>
    <row r="151" spans="1:3" x14ac:dyDescent="0.25">
      <c r="A151">
        <v>145</v>
      </c>
      <c r="B151" t="str">
        <f>"00450046"</f>
        <v>00450046</v>
      </c>
      <c r="C151" t="s">
        <v>6</v>
      </c>
    </row>
    <row r="152" spans="1:3" x14ac:dyDescent="0.25">
      <c r="A152">
        <v>146</v>
      </c>
      <c r="B152" t="str">
        <f>"00766184"</f>
        <v>00766184</v>
      </c>
      <c r="C152" t="s">
        <v>20</v>
      </c>
    </row>
    <row r="153" spans="1:3" x14ac:dyDescent="0.25">
      <c r="A153">
        <v>147</v>
      </c>
      <c r="B153" t="str">
        <f>"201410010229"</f>
        <v>201410010229</v>
      </c>
      <c r="C153" t="s">
        <v>6</v>
      </c>
    </row>
    <row r="154" spans="1:3" x14ac:dyDescent="0.25">
      <c r="A154">
        <v>148</v>
      </c>
      <c r="B154" t="str">
        <f>"00110033"</f>
        <v>00110033</v>
      </c>
      <c r="C154" t="s">
        <v>6</v>
      </c>
    </row>
    <row r="155" spans="1:3" x14ac:dyDescent="0.25">
      <c r="A155">
        <v>149</v>
      </c>
      <c r="B155" t="str">
        <f>"00766165"</f>
        <v>00766165</v>
      </c>
      <c r="C155" t="s">
        <v>6</v>
      </c>
    </row>
    <row r="156" spans="1:3" x14ac:dyDescent="0.25">
      <c r="A156">
        <v>150</v>
      </c>
      <c r="B156" t="str">
        <f>"00768454"</f>
        <v>00768454</v>
      </c>
      <c r="C156" t="s">
        <v>8</v>
      </c>
    </row>
    <row r="157" spans="1:3" x14ac:dyDescent="0.25">
      <c r="A157">
        <v>151</v>
      </c>
      <c r="B157" t="str">
        <f>"00209866"</f>
        <v>00209866</v>
      </c>
      <c r="C157" t="s">
        <v>8</v>
      </c>
    </row>
    <row r="158" spans="1:3" x14ac:dyDescent="0.25">
      <c r="A158">
        <v>152</v>
      </c>
      <c r="B158" t="str">
        <f>"201409004938"</f>
        <v>201409004938</v>
      </c>
      <c r="C158" t="s">
        <v>10</v>
      </c>
    </row>
    <row r="159" spans="1:3" x14ac:dyDescent="0.25">
      <c r="A159">
        <v>153</v>
      </c>
      <c r="B159" t="str">
        <f>"00767586"</f>
        <v>00767586</v>
      </c>
      <c r="C159" t="s">
        <v>6</v>
      </c>
    </row>
    <row r="160" spans="1:3" x14ac:dyDescent="0.25">
      <c r="A160">
        <v>154</v>
      </c>
      <c r="B160" t="str">
        <f>"00767522"</f>
        <v>00767522</v>
      </c>
      <c r="C160" t="s">
        <v>6</v>
      </c>
    </row>
    <row r="161" spans="1:3" x14ac:dyDescent="0.25">
      <c r="A161">
        <v>155</v>
      </c>
      <c r="B161" t="str">
        <f>"00284446"</f>
        <v>00284446</v>
      </c>
      <c r="C161" t="s">
        <v>6</v>
      </c>
    </row>
    <row r="162" spans="1:3" x14ac:dyDescent="0.25">
      <c r="A162">
        <v>156</v>
      </c>
      <c r="B162" t="str">
        <f>"00767206"</f>
        <v>00767206</v>
      </c>
      <c r="C162" t="s">
        <v>6</v>
      </c>
    </row>
    <row r="163" spans="1:3" x14ac:dyDescent="0.25">
      <c r="A163">
        <v>157</v>
      </c>
      <c r="B163" t="str">
        <f>"201303000179"</f>
        <v>201303000179</v>
      </c>
      <c r="C163" t="s">
        <v>6</v>
      </c>
    </row>
    <row r="164" spans="1:3" x14ac:dyDescent="0.25">
      <c r="A164">
        <v>158</v>
      </c>
      <c r="B164" t="str">
        <f>"00627355"</f>
        <v>00627355</v>
      </c>
      <c r="C164" t="s">
        <v>6</v>
      </c>
    </row>
    <row r="165" spans="1:3" x14ac:dyDescent="0.25">
      <c r="A165">
        <v>159</v>
      </c>
      <c r="B165" t="str">
        <f>"201103000404"</f>
        <v>201103000404</v>
      </c>
      <c r="C165" t="s">
        <v>6</v>
      </c>
    </row>
    <row r="166" spans="1:3" x14ac:dyDescent="0.25">
      <c r="A166">
        <v>160</v>
      </c>
      <c r="B166" t="str">
        <f>"00723838"</f>
        <v>00723838</v>
      </c>
      <c r="C166" t="s">
        <v>8</v>
      </c>
    </row>
    <row r="167" spans="1:3" x14ac:dyDescent="0.25">
      <c r="A167">
        <v>161</v>
      </c>
      <c r="B167" t="str">
        <f>"00763908"</f>
        <v>00763908</v>
      </c>
      <c r="C167" t="s">
        <v>8</v>
      </c>
    </row>
    <row r="168" spans="1:3" x14ac:dyDescent="0.25">
      <c r="A168">
        <v>162</v>
      </c>
      <c r="B168" t="str">
        <f>"00768443"</f>
        <v>00768443</v>
      </c>
      <c r="C168" t="s">
        <v>6</v>
      </c>
    </row>
    <row r="169" spans="1:3" x14ac:dyDescent="0.25">
      <c r="A169">
        <v>163</v>
      </c>
      <c r="B169" t="str">
        <f>"00185367"</f>
        <v>00185367</v>
      </c>
      <c r="C169" t="s">
        <v>6</v>
      </c>
    </row>
    <row r="170" spans="1:3" x14ac:dyDescent="0.25">
      <c r="A170">
        <v>164</v>
      </c>
      <c r="B170" t="str">
        <f>"00768194"</f>
        <v>00768194</v>
      </c>
      <c r="C170" t="s">
        <v>6</v>
      </c>
    </row>
    <row r="171" spans="1:3" x14ac:dyDescent="0.25">
      <c r="A171">
        <v>165</v>
      </c>
      <c r="B171" t="str">
        <f>"00768433"</f>
        <v>00768433</v>
      </c>
      <c r="C171" t="s">
        <v>8</v>
      </c>
    </row>
    <row r="172" spans="1:3" x14ac:dyDescent="0.25">
      <c r="A172">
        <v>166</v>
      </c>
      <c r="B172" t="str">
        <f>"00141622"</f>
        <v>00141622</v>
      </c>
      <c r="C172" t="s">
        <v>6</v>
      </c>
    </row>
    <row r="173" spans="1:3" x14ac:dyDescent="0.25">
      <c r="A173">
        <v>167</v>
      </c>
      <c r="B173" t="str">
        <f>"00767855"</f>
        <v>00767855</v>
      </c>
      <c r="C173" t="s">
        <v>6</v>
      </c>
    </row>
    <row r="174" spans="1:3" x14ac:dyDescent="0.25">
      <c r="A174">
        <v>168</v>
      </c>
      <c r="B174" t="str">
        <f>"00249841"</f>
        <v>00249841</v>
      </c>
      <c r="C174" t="s">
        <v>6</v>
      </c>
    </row>
    <row r="175" spans="1:3" x14ac:dyDescent="0.25">
      <c r="A175">
        <v>169</v>
      </c>
      <c r="B175" t="str">
        <f>"00257441"</f>
        <v>00257441</v>
      </c>
      <c r="C175" t="s">
        <v>6</v>
      </c>
    </row>
    <row r="176" spans="1:3" x14ac:dyDescent="0.25">
      <c r="A176">
        <v>170</v>
      </c>
      <c r="B176" t="str">
        <f>"00764855"</f>
        <v>00764855</v>
      </c>
      <c r="C176" t="s">
        <v>19</v>
      </c>
    </row>
    <row r="177" spans="1:3" x14ac:dyDescent="0.25">
      <c r="A177">
        <v>171</v>
      </c>
      <c r="B177" t="str">
        <f>"00216305"</f>
        <v>00216305</v>
      </c>
      <c r="C177" t="s">
        <v>6</v>
      </c>
    </row>
    <row r="178" spans="1:3" x14ac:dyDescent="0.25">
      <c r="A178">
        <v>172</v>
      </c>
      <c r="B178" t="str">
        <f>"00071537"</f>
        <v>00071537</v>
      </c>
      <c r="C178" t="s">
        <v>8</v>
      </c>
    </row>
    <row r="179" spans="1:3" x14ac:dyDescent="0.25">
      <c r="A179">
        <v>173</v>
      </c>
      <c r="B179" t="str">
        <f>"00536287"</f>
        <v>00536287</v>
      </c>
      <c r="C179" t="s">
        <v>6</v>
      </c>
    </row>
    <row r="180" spans="1:3" x14ac:dyDescent="0.25">
      <c r="A180">
        <v>174</v>
      </c>
      <c r="B180" t="str">
        <f>"00768153"</f>
        <v>00768153</v>
      </c>
      <c r="C180" t="s">
        <v>6</v>
      </c>
    </row>
    <row r="181" spans="1:3" x14ac:dyDescent="0.25">
      <c r="A181">
        <v>175</v>
      </c>
      <c r="B181" t="str">
        <f>"201410003143"</f>
        <v>201410003143</v>
      </c>
      <c r="C181" t="s">
        <v>6</v>
      </c>
    </row>
    <row r="182" spans="1:3" x14ac:dyDescent="0.25">
      <c r="A182">
        <v>176</v>
      </c>
      <c r="B182" t="str">
        <f>"00767923"</f>
        <v>00767923</v>
      </c>
      <c r="C182" t="s">
        <v>6</v>
      </c>
    </row>
    <row r="183" spans="1:3" x14ac:dyDescent="0.25">
      <c r="A183">
        <v>177</v>
      </c>
      <c r="B183" t="str">
        <f>"00767771"</f>
        <v>00767771</v>
      </c>
      <c r="C183" t="s">
        <v>6</v>
      </c>
    </row>
    <row r="184" spans="1:3" x14ac:dyDescent="0.25">
      <c r="A184">
        <v>178</v>
      </c>
      <c r="B184" t="str">
        <f>"00766423"</f>
        <v>00766423</v>
      </c>
      <c r="C184" t="s">
        <v>21</v>
      </c>
    </row>
    <row r="185" spans="1:3" x14ac:dyDescent="0.25">
      <c r="A185">
        <v>179</v>
      </c>
      <c r="B185" t="str">
        <f>"00246227"</f>
        <v>00246227</v>
      </c>
      <c r="C185" t="s">
        <v>8</v>
      </c>
    </row>
    <row r="186" spans="1:3" x14ac:dyDescent="0.25">
      <c r="A186">
        <v>180</v>
      </c>
      <c r="B186" t="str">
        <f>"00653472"</f>
        <v>00653472</v>
      </c>
      <c r="C186" t="s">
        <v>6</v>
      </c>
    </row>
    <row r="187" spans="1:3" x14ac:dyDescent="0.25">
      <c r="A187">
        <v>181</v>
      </c>
      <c r="B187" t="str">
        <f>"201409000597"</f>
        <v>201409000597</v>
      </c>
      <c r="C187" t="s">
        <v>6</v>
      </c>
    </row>
    <row r="188" spans="1:3" x14ac:dyDescent="0.25">
      <c r="A188">
        <v>182</v>
      </c>
      <c r="B188" t="str">
        <f>"00764415"</f>
        <v>00764415</v>
      </c>
      <c r="C188" t="s">
        <v>6</v>
      </c>
    </row>
    <row r="189" spans="1:3" x14ac:dyDescent="0.25">
      <c r="A189">
        <v>183</v>
      </c>
      <c r="B189" t="str">
        <f>"00766300"</f>
        <v>00766300</v>
      </c>
      <c r="C189" t="s">
        <v>6</v>
      </c>
    </row>
    <row r="190" spans="1:3" x14ac:dyDescent="0.25">
      <c r="A190">
        <v>184</v>
      </c>
      <c r="B190" t="str">
        <f>"00285298"</f>
        <v>00285298</v>
      </c>
      <c r="C190" t="s">
        <v>8</v>
      </c>
    </row>
    <row r="191" spans="1:3" x14ac:dyDescent="0.25">
      <c r="A191">
        <v>185</v>
      </c>
      <c r="B191" t="str">
        <f>"00768268"</f>
        <v>00768268</v>
      </c>
      <c r="C191" t="s">
        <v>6</v>
      </c>
    </row>
    <row r="192" spans="1:3" x14ac:dyDescent="0.25">
      <c r="A192">
        <v>186</v>
      </c>
      <c r="B192" t="str">
        <f>"201511005721"</f>
        <v>201511005721</v>
      </c>
      <c r="C192" t="s">
        <v>6</v>
      </c>
    </row>
    <row r="193" spans="1:3" x14ac:dyDescent="0.25">
      <c r="A193">
        <v>187</v>
      </c>
      <c r="B193" t="str">
        <f>"00109403"</f>
        <v>00109403</v>
      </c>
      <c r="C193" t="s">
        <v>6</v>
      </c>
    </row>
    <row r="194" spans="1:3" x14ac:dyDescent="0.25">
      <c r="A194">
        <v>188</v>
      </c>
      <c r="B194" t="str">
        <f>"00766204"</f>
        <v>00766204</v>
      </c>
      <c r="C194" t="s">
        <v>6</v>
      </c>
    </row>
    <row r="195" spans="1:3" x14ac:dyDescent="0.25">
      <c r="A195">
        <v>189</v>
      </c>
      <c r="B195" t="str">
        <f>"00155477"</f>
        <v>00155477</v>
      </c>
      <c r="C195" t="s">
        <v>10</v>
      </c>
    </row>
    <row r="196" spans="1:3" x14ac:dyDescent="0.25">
      <c r="A196">
        <v>190</v>
      </c>
      <c r="B196" t="str">
        <f>"201409005402"</f>
        <v>201409005402</v>
      </c>
      <c r="C196" t="s">
        <v>8</v>
      </c>
    </row>
    <row r="197" spans="1:3" x14ac:dyDescent="0.25">
      <c r="A197">
        <v>191</v>
      </c>
      <c r="B197" t="str">
        <f>"00767979"</f>
        <v>00767979</v>
      </c>
      <c r="C197" t="s">
        <v>6</v>
      </c>
    </row>
    <row r="198" spans="1:3" x14ac:dyDescent="0.25">
      <c r="A198">
        <v>192</v>
      </c>
      <c r="B198" t="str">
        <f>"201406018482"</f>
        <v>201406018482</v>
      </c>
      <c r="C198" t="s">
        <v>10</v>
      </c>
    </row>
    <row r="199" spans="1:3" x14ac:dyDescent="0.25">
      <c r="A199">
        <v>193</v>
      </c>
      <c r="B199" t="str">
        <f>"201511026056"</f>
        <v>201511026056</v>
      </c>
      <c r="C199" t="s">
        <v>6</v>
      </c>
    </row>
    <row r="200" spans="1:3" x14ac:dyDescent="0.25">
      <c r="A200">
        <v>194</v>
      </c>
      <c r="B200" t="str">
        <f>"00274065"</f>
        <v>00274065</v>
      </c>
      <c r="C200" t="s">
        <v>10</v>
      </c>
    </row>
    <row r="201" spans="1:3" x14ac:dyDescent="0.25">
      <c r="A201">
        <v>195</v>
      </c>
      <c r="B201" t="str">
        <f>"00767765"</f>
        <v>00767765</v>
      </c>
      <c r="C201" t="s">
        <v>6</v>
      </c>
    </row>
    <row r="202" spans="1:3" x14ac:dyDescent="0.25">
      <c r="A202">
        <v>196</v>
      </c>
      <c r="B202" t="str">
        <f>"201409005385"</f>
        <v>201409005385</v>
      </c>
      <c r="C202" t="s">
        <v>6</v>
      </c>
    </row>
    <row r="203" spans="1:3" x14ac:dyDescent="0.25">
      <c r="A203">
        <v>197</v>
      </c>
      <c r="B203" t="str">
        <f>"00538211"</f>
        <v>00538211</v>
      </c>
      <c r="C203" t="s">
        <v>6</v>
      </c>
    </row>
    <row r="204" spans="1:3" x14ac:dyDescent="0.25">
      <c r="A204">
        <v>198</v>
      </c>
      <c r="B204" t="str">
        <f>"201507000339"</f>
        <v>201507000339</v>
      </c>
      <c r="C204" t="s">
        <v>8</v>
      </c>
    </row>
    <row r="205" spans="1:3" x14ac:dyDescent="0.25">
      <c r="A205">
        <v>199</v>
      </c>
      <c r="B205" t="str">
        <f>"00766729"</f>
        <v>00766729</v>
      </c>
      <c r="C205" t="s">
        <v>6</v>
      </c>
    </row>
    <row r="206" spans="1:3" x14ac:dyDescent="0.25">
      <c r="A206">
        <v>200</v>
      </c>
      <c r="B206" t="str">
        <f>"00440797"</f>
        <v>00440797</v>
      </c>
      <c r="C206" t="s">
        <v>6</v>
      </c>
    </row>
    <row r="207" spans="1:3" x14ac:dyDescent="0.25">
      <c r="A207">
        <v>201</v>
      </c>
      <c r="B207" t="str">
        <f>"00766654"</f>
        <v>00766654</v>
      </c>
      <c r="C207" t="s">
        <v>10</v>
      </c>
    </row>
    <row r="208" spans="1:3" x14ac:dyDescent="0.25">
      <c r="A208">
        <v>202</v>
      </c>
      <c r="B208" t="str">
        <f>"00340108"</f>
        <v>00340108</v>
      </c>
      <c r="C208" t="s">
        <v>6</v>
      </c>
    </row>
    <row r="209" spans="1:3" x14ac:dyDescent="0.25">
      <c r="A209">
        <v>203</v>
      </c>
      <c r="B209" t="str">
        <f>"00272544"</f>
        <v>00272544</v>
      </c>
      <c r="C209" t="s">
        <v>6</v>
      </c>
    </row>
    <row r="210" spans="1:3" x14ac:dyDescent="0.25">
      <c r="A210">
        <v>204</v>
      </c>
      <c r="B210" t="str">
        <f>"00690793"</f>
        <v>00690793</v>
      </c>
      <c r="C210" t="s">
        <v>6</v>
      </c>
    </row>
    <row r="211" spans="1:3" x14ac:dyDescent="0.25">
      <c r="A211">
        <v>205</v>
      </c>
      <c r="B211" t="str">
        <f>"00741762"</f>
        <v>00741762</v>
      </c>
      <c r="C211" t="s">
        <v>10</v>
      </c>
    </row>
    <row r="212" spans="1:3" x14ac:dyDescent="0.25">
      <c r="A212">
        <v>206</v>
      </c>
      <c r="B212" t="str">
        <f>"00162270"</f>
        <v>00162270</v>
      </c>
      <c r="C212" t="s">
        <v>6</v>
      </c>
    </row>
    <row r="213" spans="1:3" x14ac:dyDescent="0.25">
      <c r="A213">
        <v>207</v>
      </c>
      <c r="B213" t="str">
        <f>"00247361"</f>
        <v>00247361</v>
      </c>
      <c r="C213" t="s">
        <v>6</v>
      </c>
    </row>
    <row r="214" spans="1:3" x14ac:dyDescent="0.25">
      <c r="A214">
        <v>208</v>
      </c>
      <c r="B214" t="str">
        <f>"00557088"</f>
        <v>00557088</v>
      </c>
      <c r="C214" t="s">
        <v>6</v>
      </c>
    </row>
    <row r="215" spans="1:3" x14ac:dyDescent="0.25">
      <c r="A215">
        <v>209</v>
      </c>
      <c r="B215" t="str">
        <f>"201507002860"</f>
        <v>201507002860</v>
      </c>
      <c r="C215" t="s">
        <v>6</v>
      </c>
    </row>
    <row r="216" spans="1:3" x14ac:dyDescent="0.25">
      <c r="A216">
        <v>210</v>
      </c>
      <c r="B216" t="str">
        <f>"00429397"</f>
        <v>00429397</v>
      </c>
      <c r="C216" t="s">
        <v>19</v>
      </c>
    </row>
    <row r="217" spans="1:3" x14ac:dyDescent="0.25">
      <c r="A217">
        <v>211</v>
      </c>
      <c r="B217" t="str">
        <f>"00247460"</f>
        <v>00247460</v>
      </c>
      <c r="C217" t="s">
        <v>6</v>
      </c>
    </row>
    <row r="218" spans="1:3" x14ac:dyDescent="0.25">
      <c r="A218">
        <v>212</v>
      </c>
      <c r="B218" t="str">
        <f>"00767664"</f>
        <v>00767664</v>
      </c>
      <c r="C218" t="s">
        <v>22</v>
      </c>
    </row>
    <row r="219" spans="1:3" x14ac:dyDescent="0.25">
      <c r="A219">
        <v>213</v>
      </c>
      <c r="B219" t="str">
        <f>"00767669"</f>
        <v>00767669</v>
      </c>
      <c r="C219" t="s">
        <v>22</v>
      </c>
    </row>
    <row r="220" spans="1:3" x14ac:dyDescent="0.25">
      <c r="A220">
        <v>214</v>
      </c>
      <c r="B220" t="str">
        <f>"00704941"</f>
        <v>00704941</v>
      </c>
      <c r="C220" t="s">
        <v>6</v>
      </c>
    </row>
    <row r="221" spans="1:3" x14ac:dyDescent="0.25">
      <c r="A221">
        <v>215</v>
      </c>
      <c r="B221" t="str">
        <f>"00766406"</f>
        <v>00766406</v>
      </c>
      <c r="C221" t="s">
        <v>6</v>
      </c>
    </row>
    <row r="222" spans="1:3" x14ac:dyDescent="0.25">
      <c r="A222">
        <v>216</v>
      </c>
      <c r="B222" t="str">
        <f>"00765976"</f>
        <v>00765976</v>
      </c>
      <c r="C222" t="s">
        <v>10</v>
      </c>
    </row>
    <row r="223" spans="1:3" x14ac:dyDescent="0.25">
      <c r="A223">
        <v>217</v>
      </c>
      <c r="B223" t="str">
        <f>"00311603"</f>
        <v>00311603</v>
      </c>
      <c r="C223" t="s">
        <v>6</v>
      </c>
    </row>
    <row r="224" spans="1:3" x14ac:dyDescent="0.25">
      <c r="A224">
        <v>218</v>
      </c>
      <c r="B224" t="str">
        <f>"00741362"</f>
        <v>00741362</v>
      </c>
      <c r="C224" t="s">
        <v>23</v>
      </c>
    </row>
    <row r="225" spans="1:3" x14ac:dyDescent="0.25">
      <c r="A225">
        <v>219</v>
      </c>
      <c r="B225" t="str">
        <f>"00764274"</f>
        <v>00764274</v>
      </c>
      <c r="C225" t="s">
        <v>24</v>
      </c>
    </row>
    <row r="226" spans="1:3" x14ac:dyDescent="0.25">
      <c r="A226">
        <v>220</v>
      </c>
      <c r="B226" t="str">
        <f>"00737223"</f>
        <v>00737223</v>
      </c>
      <c r="C226" t="s">
        <v>6</v>
      </c>
    </row>
    <row r="227" spans="1:3" x14ac:dyDescent="0.25">
      <c r="A227">
        <v>221</v>
      </c>
      <c r="B227" t="str">
        <f>"00766373"</f>
        <v>00766373</v>
      </c>
      <c r="C227" t="s">
        <v>6</v>
      </c>
    </row>
    <row r="228" spans="1:3" x14ac:dyDescent="0.25">
      <c r="A228">
        <v>222</v>
      </c>
      <c r="B228" t="str">
        <f>"00766416"</f>
        <v>00766416</v>
      </c>
      <c r="C228" t="s">
        <v>6</v>
      </c>
    </row>
    <row r="229" spans="1:3" x14ac:dyDescent="0.25">
      <c r="A229">
        <v>223</v>
      </c>
      <c r="B229" t="str">
        <f>"00768154"</f>
        <v>00768154</v>
      </c>
      <c r="C229" t="s">
        <v>6</v>
      </c>
    </row>
    <row r="230" spans="1:3" x14ac:dyDescent="0.25">
      <c r="A230">
        <v>224</v>
      </c>
      <c r="B230" t="str">
        <f>"201304006594"</f>
        <v>201304006594</v>
      </c>
      <c r="C230" t="s">
        <v>6</v>
      </c>
    </row>
    <row r="231" spans="1:3" x14ac:dyDescent="0.25">
      <c r="A231">
        <v>225</v>
      </c>
      <c r="B231" t="str">
        <f>"00766776"</f>
        <v>00766776</v>
      </c>
      <c r="C231" t="s">
        <v>6</v>
      </c>
    </row>
    <row r="232" spans="1:3" x14ac:dyDescent="0.25">
      <c r="A232">
        <v>226</v>
      </c>
      <c r="B232" t="str">
        <f>"00767241"</f>
        <v>00767241</v>
      </c>
      <c r="C232" t="s">
        <v>6</v>
      </c>
    </row>
    <row r="233" spans="1:3" x14ac:dyDescent="0.25">
      <c r="A233">
        <v>227</v>
      </c>
      <c r="B233" t="str">
        <f>"00766440"</f>
        <v>00766440</v>
      </c>
      <c r="C233" t="s">
        <v>6</v>
      </c>
    </row>
    <row r="234" spans="1:3" x14ac:dyDescent="0.25">
      <c r="A234">
        <v>228</v>
      </c>
      <c r="B234" t="str">
        <f>"201410001991"</f>
        <v>201410001991</v>
      </c>
      <c r="C234" t="s">
        <v>6</v>
      </c>
    </row>
    <row r="235" spans="1:3" x14ac:dyDescent="0.25">
      <c r="A235">
        <v>229</v>
      </c>
      <c r="B235" t="str">
        <f>"201507003084"</f>
        <v>201507003084</v>
      </c>
      <c r="C235" t="s">
        <v>6</v>
      </c>
    </row>
    <row r="236" spans="1:3" x14ac:dyDescent="0.25">
      <c r="A236">
        <v>230</v>
      </c>
      <c r="B236" t="str">
        <f>"00046527"</f>
        <v>00046527</v>
      </c>
      <c r="C236" t="s">
        <v>6</v>
      </c>
    </row>
    <row r="237" spans="1:3" x14ac:dyDescent="0.25">
      <c r="A237">
        <v>231</v>
      </c>
      <c r="B237" t="str">
        <f>"00766835"</f>
        <v>00766835</v>
      </c>
      <c r="C237" t="s">
        <v>6</v>
      </c>
    </row>
    <row r="238" spans="1:3" x14ac:dyDescent="0.25">
      <c r="A238">
        <v>232</v>
      </c>
      <c r="B238" t="str">
        <f>"00767740"</f>
        <v>00767740</v>
      </c>
      <c r="C238" t="s">
        <v>10</v>
      </c>
    </row>
    <row r="239" spans="1:3" x14ac:dyDescent="0.25">
      <c r="A239">
        <v>233</v>
      </c>
      <c r="B239" t="str">
        <f>"00240340"</f>
        <v>00240340</v>
      </c>
      <c r="C239" t="s">
        <v>8</v>
      </c>
    </row>
    <row r="240" spans="1:3" x14ac:dyDescent="0.25">
      <c r="A240">
        <v>234</v>
      </c>
      <c r="B240" t="str">
        <f>"201502001644"</f>
        <v>201502001644</v>
      </c>
      <c r="C240" t="s">
        <v>6</v>
      </c>
    </row>
    <row r="241" spans="1:3" x14ac:dyDescent="0.25">
      <c r="A241">
        <v>235</v>
      </c>
      <c r="B241" t="str">
        <f>"00768038"</f>
        <v>00768038</v>
      </c>
      <c r="C241" t="s">
        <v>6</v>
      </c>
    </row>
    <row r="242" spans="1:3" x14ac:dyDescent="0.25">
      <c r="A242">
        <v>236</v>
      </c>
      <c r="B242" t="str">
        <f>"00766569"</f>
        <v>00766569</v>
      </c>
      <c r="C242" t="s">
        <v>6</v>
      </c>
    </row>
    <row r="243" spans="1:3" x14ac:dyDescent="0.25">
      <c r="A243">
        <v>237</v>
      </c>
      <c r="B243" t="str">
        <f>"00767105"</f>
        <v>00767105</v>
      </c>
      <c r="C243" t="s">
        <v>6</v>
      </c>
    </row>
    <row r="244" spans="1:3" x14ac:dyDescent="0.25">
      <c r="A244">
        <v>238</v>
      </c>
      <c r="B244" t="str">
        <f>"201410012036"</f>
        <v>201410012036</v>
      </c>
      <c r="C244" t="s">
        <v>6</v>
      </c>
    </row>
    <row r="245" spans="1:3" x14ac:dyDescent="0.25">
      <c r="A245">
        <v>239</v>
      </c>
      <c r="B245" t="str">
        <f>"201603000168"</f>
        <v>201603000168</v>
      </c>
      <c r="C245" t="s">
        <v>17</v>
      </c>
    </row>
    <row r="246" spans="1:3" x14ac:dyDescent="0.25">
      <c r="A246">
        <v>240</v>
      </c>
      <c r="B246" t="str">
        <f>"00143633"</f>
        <v>00143633</v>
      </c>
      <c r="C246" t="s">
        <v>6</v>
      </c>
    </row>
    <row r="247" spans="1:3" x14ac:dyDescent="0.25">
      <c r="A247">
        <v>241</v>
      </c>
      <c r="B247" t="str">
        <f>"00766901"</f>
        <v>00766901</v>
      </c>
      <c r="C247" t="s">
        <v>10</v>
      </c>
    </row>
    <row r="248" spans="1:3" x14ac:dyDescent="0.25">
      <c r="A248">
        <v>242</v>
      </c>
      <c r="B248" t="str">
        <f>"00567866"</f>
        <v>00567866</v>
      </c>
      <c r="C248" t="s">
        <v>6</v>
      </c>
    </row>
    <row r="249" spans="1:3" x14ac:dyDescent="0.25">
      <c r="A249">
        <v>243</v>
      </c>
      <c r="B249" t="str">
        <f>"00009635"</f>
        <v>00009635</v>
      </c>
      <c r="C249" t="s">
        <v>6</v>
      </c>
    </row>
    <row r="250" spans="1:3" x14ac:dyDescent="0.25">
      <c r="A250">
        <v>244</v>
      </c>
      <c r="B250" t="str">
        <f>"00278852"</f>
        <v>00278852</v>
      </c>
      <c r="C250" t="s">
        <v>6</v>
      </c>
    </row>
    <row r="251" spans="1:3" x14ac:dyDescent="0.25">
      <c r="A251">
        <v>245</v>
      </c>
      <c r="B251" t="str">
        <f>"00768369"</f>
        <v>00768369</v>
      </c>
      <c r="C251" t="s">
        <v>6</v>
      </c>
    </row>
    <row r="252" spans="1:3" x14ac:dyDescent="0.25">
      <c r="A252">
        <v>246</v>
      </c>
      <c r="B252" t="str">
        <f>"00253040"</f>
        <v>00253040</v>
      </c>
      <c r="C252" t="s">
        <v>6</v>
      </c>
    </row>
    <row r="253" spans="1:3" x14ac:dyDescent="0.25">
      <c r="A253">
        <v>247</v>
      </c>
      <c r="B253" t="str">
        <f>"00739239"</f>
        <v>00739239</v>
      </c>
      <c r="C253" t="s">
        <v>6</v>
      </c>
    </row>
    <row r="254" spans="1:3" x14ac:dyDescent="0.25">
      <c r="A254">
        <v>248</v>
      </c>
      <c r="B254" t="str">
        <f>"201406002171"</f>
        <v>201406002171</v>
      </c>
      <c r="C254" t="s">
        <v>10</v>
      </c>
    </row>
    <row r="255" spans="1:3" x14ac:dyDescent="0.25">
      <c r="A255">
        <v>249</v>
      </c>
      <c r="B255" t="str">
        <f>"00762530"</f>
        <v>00762530</v>
      </c>
      <c r="C255" t="str">
        <f>"007"</f>
        <v>007</v>
      </c>
    </row>
    <row r="256" spans="1:3" x14ac:dyDescent="0.25">
      <c r="A256">
        <v>250</v>
      </c>
      <c r="B256" t="str">
        <f>"00767784"</f>
        <v>00767784</v>
      </c>
      <c r="C256" t="s">
        <v>6</v>
      </c>
    </row>
    <row r="257" spans="1:3" x14ac:dyDescent="0.25">
      <c r="A257">
        <v>251</v>
      </c>
      <c r="B257" t="str">
        <f>"00009149"</f>
        <v>00009149</v>
      </c>
      <c r="C257" t="s">
        <v>6</v>
      </c>
    </row>
    <row r="258" spans="1:3" x14ac:dyDescent="0.25">
      <c r="A258">
        <v>252</v>
      </c>
      <c r="B258" t="str">
        <f>"00716064"</f>
        <v>00716064</v>
      </c>
      <c r="C258" t="s">
        <v>6</v>
      </c>
    </row>
    <row r="259" spans="1:3" x14ac:dyDescent="0.25">
      <c r="A259">
        <v>253</v>
      </c>
      <c r="B259" t="str">
        <f>"00765294"</f>
        <v>00765294</v>
      </c>
      <c r="C259" t="s">
        <v>10</v>
      </c>
    </row>
    <row r="260" spans="1:3" x14ac:dyDescent="0.25">
      <c r="A260">
        <v>254</v>
      </c>
      <c r="B260" t="str">
        <f>"00767492"</f>
        <v>00767492</v>
      </c>
      <c r="C260" t="s">
        <v>6</v>
      </c>
    </row>
    <row r="261" spans="1:3" x14ac:dyDescent="0.25">
      <c r="A261">
        <v>255</v>
      </c>
      <c r="B261" t="str">
        <f>"00321364"</f>
        <v>00321364</v>
      </c>
      <c r="C261" t="s">
        <v>6</v>
      </c>
    </row>
    <row r="262" spans="1:3" x14ac:dyDescent="0.25">
      <c r="A262">
        <v>256</v>
      </c>
      <c r="B262" t="str">
        <f>"00768296"</f>
        <v>00768296</v>
      </c>
      <c r="C262" t="s">
        <v>6</v>
      </c>
    </row>
    <row r="263" spans="1:3" x14ac:dyDescent="0.25">
      <c r="A263">
        <v>257</v>
      </c>
      <c r="B263" t="str">
        <f>"00766341"</f>
        <v>00766341</v>
      </c>
      <c r="C263" t="s">
        <v>10</v>
      </c>
    </row>
    <row r="264" spans="1:3" x14ac:dyDescent="0.25">
      <c r="A264">
        <v>258</v>
      </c>
      <c r="B264" t="str">
        <f>"00766001"</f>
        <v>00766001</v>
      </c>
      <c r="C264" t="s">
        <v>6</v>
      </c>
    </row>
    <row r="265" spans="1:3" x14ac:dyDescent="0.25">
      <c r="A265">
        <v>259</v>
      </c>
      <c r="B265" t="str">
        <f>"00349977"</f>
        <v>00349977</v>
      </c>
      <c r="C265" t="s">
        <v>6</v>
      </c>
    </row>
    <row r="266" spans="1:3" x14ac:dyDescent="0.25">
      <c r="A266">
        <v>260</v>
      </c>
      <c r="B266" t="str">
        <f>"00767622"</f>
        <v>00767622</v>
      </c>
      <c r="C266" t="s">
        <v>6</v>
      </c>
    </row>
    <row r="267" spans="1:3" x14ac:dyDescent="0.25">
      <c r="A267">
        <v>261</v>
      </c>
      <c r="B267" t="str">
        <f>"00268545"</f>
        <v>00268545</v>
      </c>
      <c r="C267" t="s">
        <v>6</v>
      </c>
    </row>
    <row r="268" spans="1:3" x14ac:dyDescent="0.25">
      <c r="A268">
        <v>262</v>
      </c>
      <c r="B268" t="str">
        <f>"00767832"</f>
        <v>00767832</v>
      </c>
      <c r="C268" t="s">
        <v>19</v>
      </c>
    </row>
    <row r="269" spans="1:3" x14ac:dyDescent="0.25">
      <c r="A269">
        <v>263</v>
      </c>
      <c r="B269" t="str">
        <f>"00399893"</f>
        <v>00399893</v>
      </c>
      <c r="C269" t="s">
        <v>6</v>
      </c>
    </row>
    <row r="270" spans="1:3" x14ac:dyDescent="0.25">
      <c r="A270">
        <v>264</v>
      </c>
      <c r="B270" t="str">
        <f>"00766356"</f>
        <v>00766356</v>
      </c>
      <c r="C270" t="str">
        <f>"007"</f>
        <v>007</v>
      </c>
    </row>
    <row r="271" spans="1:3" x14ac:dyDescent="0.25">
      <c r="A271">
        <v>265</v>
      </c>
      <c r="B271" t="str">
        <f>"00768329"</f>
        <v>00768329</v>
      </c>
      <c r="C271" t="s">
        <v>6</v>
      </c>
    </row>
    <row r="272" spans="1:3" x14ac:dyDescent="0.25">
      <c r="A272">
        <v>266</v>
      </c>
      <c r="B272" t="str">
        <f>"00342413"</f>
        <v>00342413</v>
      </c>
      <c r="C272" t="s">
        <v>10</v>
      </c>
    </row>
    <row r="273" spans="1:3" x14ac:dyDescent="0.25">
      <c r="A273">
        <v>267</v>
      </c>
      <c r="B273" t="str">
        <f>"00768409"</f>
        <v>00768409</v>
      </c>
      <c r="C273" t="s">
        <v>10</v>
      </c>
    </row>
    <row r="274" spans="1:3" x14ac:dyDescent="0.25">
      <c r="A274">
        <v>268</v>
      </c>
      <c r="B274" t="str">
        <f>"00766732"</f>
        <v>00766732</v>
      </c>
      <c r="C274" t="s">
        <v>8</v>
      </c>
    </row>
    <row r="275" spans="1:3" x14ac:dyDescent="0.25">
      <c r="A275">
        <v>269</v>
      </c>
      <c r="B275" t="str">
        <f>"201511013438"</f>
        <v>201511013438</v>
      </c>
      <c r="C275" t="s">
        <v>6</v>
      </c>
    </row>
    <row r="276" spans="1:3" x14ac:dyDescent="0.25">
      <c r="A276">
        <v>270</v>
      </c>
      <c r="B276" t="str">
        <f>"00728734"</f>
        <v>00728734</v>
      </c>
      <c r="C276" t="s">
        <v>6</v>
      </c>
    </row>
    <row r="277" spans="1:3" x14ac:dyDescent="0.25">
      <c r="A277">
        <v>271</v>
      </c>
      <c r="B277" t="str">
        <f>"00666419"</f>
        <v>00666419</v>
      </c>
      <c r="C277" t="s">
        <v>6</v>
      </c>
    </row>
    <row r="278" spans="1:3" x14ac:dyDescent="0.25">
      <c r="A278">
        <v>272</v>
      </c>
      <c r="B278" t="str">
        <f>"00140570"</f>
        <v>00140570</v>
      </c>
      <c r="C278" t="s">
        <v>6</v>
      </c>
    </row>
    <row r="279" spans="1:3" x14ac:dyDescent="0.25">
      <c r="A279">
        <v>273</v>
      </c>
      <c r="B279" t="str">
        <f>"00298037"</f>
        <v>00298037</v>
      </c>
      <c r="C279" t="s">
        <v>8</v>
      </c>
    </row>
    <row r="280" spans="1:3" x14ac:dyDescent="0.25">
      <c r="A280">
        <v>274</v>
      </c>
      <c r="B280" t="str">
        <f>"201410010984"</f>
        <v>201410010984</v>
      </c>
      <c r="C280" t="s">
        <v>6</v>
      </c>
    </row>
    <row r="281" spans="1:3" x14ac:dyDescent="0.25">
      <c r="A281">
        <v>275</v>
      </c>
      <c r="B281" t="str">
        <f>"00768245"</f>
        <v>00768245</v>
      </c>
      <c r="C281" t="s">
        <v>6</v>
      </c>
    </row>
    <row r="282" spans="1:3" x14ac:dyDescent="0.25">
      <c r="A282">
        <v>276</v>
      </c>
      <c r="B282" t="str">
        <f>"00368958"</f>
        <v>00368958</v>
      </c>
      <c r="C282" t="s">
        <v>6</v>
      </c>
    </row>
    <row r="283" spans="1:3" x14ac:dyDescent="0.25">
      <c r="A283">
        <v>277</v>
      </c>
      <c r="B283" t="str">
        <f>"00501503"</f>
        <v>00501503</v>
      </c>
      <c r="C283" t="s">
        <v>6</v>
      </c>
    </row>
    <row r="284" spans="1:3" x14ac:dyDescent="0.25">
      <c r="A284">
        <v>278</v>
      </c>
      <c r="B284" t="str">
        <f>"00766886"</f>
        <v>00766886</v>
      </c>
      <c r="C284" t="s">
        <v>6</v>
      </c>
    </row>
    <row r="285" spans="1:3" x14ac:dyDescent="0.25">
      <c r="A285">
        <v>279</v>
      </c>
      <c r="B285" t="str">
        <f>"00767802"</f>
        <v>00767802</v>
      </c>
      <c r="C285" t="s">
        <v>6</v>
      </c>
    </row>
    <row r="286" spans="1:3" x14ac:dyDescent="0.25">
      <c r="A286">
        <v>280</v>
      </c>
      <c r="B286" t="str">
        <f>"00768251"</f>
        <v>00768251</v>
      </c>
      <c r="C286" t="s">
        <v>6</v>
      </c>
    </row>
    <row r="287" spans="1:3" x14ac:dyDescent="0.25">
      <c r="A287">
        <v>281</v>
      </c>
      <c r="B287" t="str">
        <f>"00345155"</f>
        <v>00345155</v>
      </c>
      <c r="C287" t="s">
        <v>25</v>
      </c>
    </row>
    <row r="288" spans="1:3" x14ac:dyDescent="0.25">
      <c r="A288">
        <v>282</v>
      </c>
      <c r="B288" t="str">
        <f>"00768185"</f>
        <v>00768185</v>
      </c>
      <c r="C288" t="s">
        <v>6</v>
      </c>
    </row>
    <row r="289" spans="1:3" x14ac:dyDescent="0.25">
      <c r="A289">
        <v>283</v>
      </c>
      <c r="B289" t="str">
        <f>"00538596"</f>
        <v>00538596</v>
      </c>
      <c r="C289" t="s">
        <v>6</v>
      </c>
    </row>
    <row r="290" spans="1:3" x14ac:dyDescent="0.25">
      <c r="A290">
        <v>284</v>
      </c>
      <c r="B290" t="str">
        <f>"201410008383"</f>
        <v>201410008383</v>
      </c>
      <c r="C290" t="s">
        <v>6</v>
      </c>
    </row>
    <row r="291" spans="1:3" x14ac:dyDescent="0.25">
      <c r="A291">
        <v>285</v>
      </c>
      <c r="B291" t="str">
        <f>"00325717"</f>
        <v>00325717</v>
      </c>
      <c r="C291" t="s">
        <v>6</v>
      </c>
    </row>
    <row r="292" spans="1:3" x14ac:dyDescent="0.25">
      <c r="A292">
        <v>286</v>
      </c>
      <c r="B292" t="str">
        <f>"00766955"</f>
        <v>00766955</v>
      </c>
      <c r="C292" t="s">
        <v>8</v>
      </c>
    </row>
    <row r="293" spans="1:3" x14ac:dyDescent="0.25">
      <c r="A293">
        <v>287</v>
      </c>
      <c r="B293" t="str">
        <f>"00767752"</f>
        <v>00767752</v>
      </c>
      <c r="C293" t="s">
        <v>6</v>
      </c>
    </row>
    <row r="294" spans="1:3" x14ac:dyDescent="0.25">
      <c r="A294">
        <v>288</v>
      </c>
      <c r="B294" t="str">
        <f>"00288413"</f>
        <v>00288413</v>
      </c>
      <c r="C294" t="s">
        <v>25</v>
      </c>
    </row>
    <row r="295" spans="1:3" x14ac:dyDescent="0.25">
      <c r="A295">
        <v>289</v>
      </c>
      <c r="B295" t="str">
        <f>"00768338"</f>
        <v>00768338</v>
      </c>
      <c r="C295" t="s">
        <v>10</v>
      </c>
    </row>
    <row r="296" spans="1:3" x14ac:dyDescent="0.25">
      <c r="A296">
        <v>290</v>
      </c>
      <c r="B296" t="str">
        <f>"00719931"</f>
        <v>00719931</v>
      </c>
      <c r="C296" t="s">
        <v>6</v>
      </c>
    </row>
    <row r="297" spans="1:3" x14ac:dyDescent="0.25">
      <c r="A297">
        <v>291</v>
      </c>
      <c r="B297" t="str">
        <f>"00767503"</f>
        <v>00767503</v>
      </c>
      <c r="C297" t="s">
        <v>10</v>
      </c>
    </row>
    <row r="298" spans="1:3" x14ac:dyDescent="0.25">
      <c r="A298">
        <v>292</v>
      </c>
      <c r="B298" t="str">
        <f>"00768203"</f>
        <v>00768203</v>
      </c>
      <c r="C298" t="s">
        <v>6</v>
      </c>
    </row>
    <row r="299" spans="1:3" x14ac:dyDescent="0.25">
      <c r="A299">
        <v>293</v>
      </c>
      <c r="B299" t="str">
        <f>"201410000274"</f>
        <v>201410000274</v>
      </c>
      <c r="C299" t="s">
        <v>6</v>
      </c>
    </row>
    <row r="300" spans="1:3" x14ac:dyDescent="0.25">
      <c r="A300">
        <v>294</v>
      </c>
      <c r="B300" t="str">
        <f>"00767430"</f>
        <v>00767430</v>
      </c>
      <c r="C300" t="s">
        <v>10</v>
      </c>
    </row>
    <row r="301" spans="1:3" x14ac:dyDescent="0.25">
      <c r="A301">
        <v>295</v>
      </c>
      <c r="B301" t="str">
        <f>"00006123"</f>
        <v>00006123</v>
      </c>
      <c r="C301" t="s">
        <v>6</v>
      </c>
    </row>
    <row r="302" spans="1:3" x14ac:dyDescent="0.25">
      <c r="A302">
        <v>296</v>
      </c>
      <c r="B302" t="str">
        <f>"00767920"</f>
        <v>00767920</v>
      </c>
      <c r="C302" t="s">
        <v>6</v>
      </c>
    </row>
    <row r="303" spans="1:3" x14ac:dyDescent="0.25">
      <c r="A303">
        <v>297</v>
      </c>
      <c r="B303" t="str">
        <f>"00277417"</f>
        <v>00277417</v>
      </c>
      <c r="C303" t="s">
        <v>10</v>
      </c>
    </row>
    <row r="304" spans="1:3" x14ac:dyDescent="0.25">
      <c r="A304">
        <v>298</v>
      </c>
      <c r="B304" t="str">
        <f>"00189465"</f>
        <v>00189465</v>
      </c>
      <c r="C304" t="str">
        <f>"020"</f>
        <v>020</v>
      </c>
    </row>
    <row r="305" spans="1:3" x14ac:dyDescent="0.25">
      <c r="A305">
        <v>299</v>
      </c>
      <c r="B305" t="str">
        <f>"201502001585"</f>
        <v>201502001585</v>
      </c>
      <c r="C305" t="s">
        <v>6</v>
      </c>
    </row>
    <row r="306" spans="1:3" x14ac:dyDescent="0.25">
      <c r="A306">
        <v>300</v>
      </c>
      <c r="B306" t="str">
        <f>"00423570"</f>
        <v>00423570</v>
      </c>
      <c r="C306" t="s">
        <v>26</v>
      </c>
    </row>
    <row r="307" spans="1:3" x14ac:dyDescent="0.25">
      <c r="A307">
        <v>301</v>
      </c>
      <c r="B307" t="str">
        <f>"00138313"</f>
        <v>00138313</v>
      </c>
      <c r="C307" t="s">
        <v>10</v>
      </c>
    </row>
    <row r="308" spans="1:3" x14ac:dyDescent="0.25">
      <c r="A308">
        <v>302</v>
      </c>
      <c r="B308" t="str">
        <f>"00667496"</f>
        <v>00667496</v>
      </c>
      <c r="C308" t="s">
        <v>6</v>
      </c>
    </row>
    <row r="309" spans="1:3" x14ac:dyDescent="0.25">
      <c r="A309">
        <v>303</v>
      </c>
      <c r="B309" t="str">
        <f>"00320532"</f>
        <v>00320532</v>
      </c>
      <c r="C309" t="s">
        <v>6</v>
      </c>
    </row>
    <row r="310" spans="1:3" x14ac:dyDescent="0.25">
      <c r="A310">
        <v>304</v>
      </c>
      <c r="B310" t="str">
        <f>"201410000537"</f>
        <v>201410000537</v>
      </c>
      <c r="C310" t="s">
        <v>6</v>
      </c>
    </row>
    <row r="311" spans="1:3" x14ac:dyDescent="0.25">
      <c r="A311">
        <v>305</v>
      </c>
      <c r="B311" t="str">
        <f>"00682462"</f>
        <v>00682462</v>
      </c>
      <c r="C311" t="s">
        <v>27</v>
      </c>
    </row>
    <row r="312" spans="1:3" x14ac:dyDescent="0.25">
      <c r="A312">
        <v>306</v>
      </c>
      <c r="B312" t="str">
        <f>"201506003645"</f>
        <v>201506003645</v>
      </c>
      <c r="C312" t="s">
        <v>10</v>
      </c>
    </row>
    <row r="313" spans="1:3" x14ac:dyDescent="0.25">
      <c r="A313">
        <v>307</v>
      </c>
      <c r="B313" t="str">
        <f>"00688054"</f>
        <v>00688054</v>
      </c>
      <c r="C313" t="s">
        <v>6</v>
      </c>
    </row>
    <row r="314" spans="1:3" x14ac:dyDescent="0.25">
      <c r="A314">
        <v>308</v>
      </c>
      <c r="B314" t="str">
        <f>"00766927"</f>
        <v>00766927</v>
      </c>
      <c r="C314" t="s">
        <v>6</v>
      </c>
    </row>
    <row r="315" spans="1:3" x14ac:dyDescent="0.25">
      <c r="A315">
        <v>309</v>
      </c>
      <c r="B315" t="str">
        <f>"00009626"</f>
        <v>00009626</v>
      </c>
      <c r="C315" t="s">
        <v>6</v>
      </c>
    </row>
    <row r="316" spans="1:3" x14ac:dyDescent="0.25">
      <c r="A316">
        <v>310</v>
      </c>
      <c r="B316" t="str">
        <f>"00766674"</f>
        <v>00766674</v>
      </c>
      <c r="C316" t="s">
        <v>6</v>
      </c>
    </row>
    <row r="317" spans="1:3" x14ac:dyDescent="0.25">
      <c r="A317">
        <v>311</v>
      </c>
      <c r="B317" t="str">
        <f>"00357134"</f>
        <v>00357134</v>
      </c>
      <c r="C317" t="s">
        <v>6</v>
      </c>
    </row>
    <row r="318" spans="1:3" x14ac:dyDescent="0.25">
      <c r="A318">
        <v>312</v>
      </c>
      <c r="B318" t="str">
        <f>"201409004284"</f>
        <v>201409004284</v>
      </c>
      <c r="C318" t="s">
        <v>6</v>
      </c>
    </row>
    <row r="319" spans="1:3" x14ac:dyDescent="0.25">
      <c r="A319">
        <v>313</v>
      </c>
      <c r="B319" t="str">
        <f>"00731028"</f>
        <v>00731028</v>
      </c>
      <c r="C319" t="s">
        <v>10</v>
      </c>
    </row>
    <row r="320" spans="1:3" x14ac:dyDescent="0.25">
      <c r="A320">
        <v>314</v>
      </c>
      <c r="B320" t="str">
        <f>"00719800"</f>
        <v>00719800</v>
      </c>
      <c r="C320" t="s">
        <v>6</v>
      </c>
    </row>
    <row r="321" spans="1:3" x14ac:dyDescent="0.25">
      <c r="A321">
        <v>315</v>
      </c>
      <c r="B321" t="str">
        <f>"00766236"</f>
        <v>00766236</v>
      </c>
      <c r="C321" t="s">
        <v>6</v>
      </c>
    </row>
    <row r="322" spans="1:3" x14ac:dyDescent="0.25">
      <c r="A322">
        <v>316</v>
      </c>
      <c r="B322" t="str">
        <f>"00768232"</f>
        <v>00768232</v>
      </c>
      <c r="C322" t="s">
        <v>28</v>
      </c>
    </row>
    <row r="323" spans="1:3" x14ac:dyDescent="0.25">
      <c r="A323">
        <v>317</v>
      </c>
      <c r="B323" t="str">
        <f>"00332672"</f>
        <v>00332672</v>
      </c>
      <c r="C323" t="s">
        <v>29</v>
      </c>
    </row>
    <row r="324" spans="1:3" x14ac:dyDescent="0.25">
      <c r="A324">
        <v>318</v>
      </c>
      <c r="B324" t="str">
        <f>"00009603"</f>
        <v>00009603</v>
      </c>
      <c r="C324" t="s">
        <v>6</v>
      </c>
    </row>
    <row r="325" spans="1:3" x14ac:dyDescent="0.25">
      <c r="A325">
        <v>319</v>
      </c>
      <c r="B325" t="str">
        <f>"00768111"</f>
        <v>00768111</v>
      </c>
      <c r="C325" t="s">
        <v>6</v>
      </c>
    </row>
    <row r="326" spans="1:3" x14ac:dyDescent="0.25">
      <c r="A326">
        <v>320</v>
      </c>
      <c r="B326" t="str">
        <f>"00766904"</f>
        <v>00766904</v>
      </c>
      <c r="C326" t="s">
        <v>6</v>
      </c>
    </row>
    <row r="327" spans="1:3" x14ac:dyDescent="0.25">
      <c r="A327">
        <v>321</v>
      </c>
      <c r="B327" t="str">
        <f>"201410010512"</f>
        <v>201410010512</v>
      </c>
      <c r="C327" t="s">
        <v>10</v>
      </c>
    </row>
    <row r="328" spans="1:3" x14ac:dyDescent="0.25">
      <c r="A328">
        <v>322</v>
      </c>
      <c r="B328" t="str">
        <f>"201409002919"</f>
        <v>201409002919</v>
      </c>
      <c r="C328" t="s">
        <v>6</v>
      </c>
    </row>
    <row r="329" spans="1:3" x14ac:dyDescent="0.25">
      <c r="A329">
        <v>323</v>
      </c>
      <c r="B329" t="str">
        <f>"00461357"</f>
        <v>00461357</v>
      </c>
      <c r="C329" t="s">
        <v>6</v>
      </c>
    </row>
    <row r="330" spans="1:3" x14ac:dyDescent="0.25">
      <c r="A330">
        <v>324</v>
      </c>
      <c r="B330" t="str">
        <f>"00086673"</f>
        <v>00086673</v>
      </c>
      <c r="C330" t="s">
        <v>6</v>
      </c>
    </row>
    <row r="331" spans="1:3" x14ac:dyDescent="0.25">
      <c r="A331">
        <v>325</v>
      </c>
      <c r="B331" t="str">
        <f>"00482188"</f>
        <v>00482188</v>
      </c>
      <c r="C331" t="s">
        <v>6</v>
      </c>
    </row>
    <row r="332" spans="1:3" x14ac:dyDescent="0.25">
      <c r="A332">
        <v>326</v>
      </c>
      <c r="B332" t="str">
        <f>"00766985"</f>
        <v>00766985</v>
      </c>
      <c r="C332" t="s">
        <v>10</v>
      </c>
    </row>
    <row r="333" spans="1:3" x14ac:dyDescent="0.25">
      <c r="A333">
        <v>327</v>
      </c>
      <c r="B333" t="str">
        <f>"201507002283"</f>
        <v>201507002283</v>
      </c>
      <c r="C333" t="s">
        <v>6</v>
      </c>
    </row>
    <row r="334" spans="1:3" x14ac:dyDescent="0.25">
      <c r="A334">
        <v>328</v>
      </c>
      <c r="B334" t="str">
        <f>"201506001110"</f>
        <v>201506001110</v>
      </c>
      <c r="C334" t="s">
        <v>6</v>
      </c>
    </row>
    <row r="335" spans="1:3" x14ac:dyDescent="0.25">
      <c r="A335">
        <v>329</v>
      </c>
      <c r="B335" t="str">
        <f>"00764296"</f>
        <v>00764296</v>
      </c>
      <c r="C335" t="s">
        <v>6</v>
      </c>
    </row>
    <row r="336" spans="1:3" x14ac:dyDescent="0.25">
      <c r="A336">
        <v>330</v>
      </c>
      <c r="B336" t="str">
        <f>"00249312"</f>
        <v>00249312</v>
      </c>
      <c r="C336" t="s">
        <v>6</v>
      </c>
    </row>
    <row r="337" spans="1:3" x14ac:dyDescent="0.25">
      <c r="A337">
        <v>331</v>
      </c>
      <c r="B337" t="str">
        <f>"00766321"</f>
        <v>00766321</v>
      </c>
      <c r="C337" t="s">
        <v>6</v>
      </c>
    </row>
    <row r="338" spans="1:3" x14ac:dyDescent="0.25">
      <c r="A338">
        <v>332</v>
      </c>
      <c r="B338" t="str">
        <f>"00766574"</f>
        <v>00766574</v>
      </c>
      <c r="C338" t="s">
        <v>6</v>
      </c>
    </row>
    <row r="339" spans="1:3" x14ac:dyDescent="0.25">
      <c r="A339">
        <v>333</v>
      </c>
      <c r="B339" t="str">
        <f>"00766970"</f>
        <v>00766970</v>
      </c>
      <c r="C339" t="s">
        <v>6</v>
      </c>
    </row>
    <row r="340" spans="1:3" x14ac:dyDescent="0.25">
      <c r="A340">
        <v>334</v>
      </c>
      <c r="B340" t="str">
        <f>"00149580"</f>
        <v>00149580</v>
      </c>
      <c r="C340" t="s">
        <v>30</v>
      </c>
    </row>
    <row r="341" spans="1:3" x14ac:dyDescent="0.25">
      <c r="A341">
        <v>335</v>
      </c>
      <c r="B341" t="str">
        <f>"201604001117"</f>
        <v>201604001117</v>
      </c>
      <c r="C341" t="s">
        <v>6</v>
      </c>
    </row>
    <row r="342" spans="1:3" x14ac:dyDescent="0.25">
      <c r="A342">
        <v>336</v>
      </c>
      <c r="B342" t="str">
        <f>"00545426"</f>
        <v>00545426</v>
      </c>
      <c r="C342" t="s">
        <v>6</v>
      </c>
    </row>
    <row r="343" spans="1:3" x14ac:dyDescent="0.25">
      <c r="A343">
        <v>337</v>
      </c>
      <c r="B343" t="str">
        <f>"00767735"</f>
        <v>00767735</v>
      </c>
      <c r="C343" t="s">
        <v>6</v>
      </c>
    </row>
    <row r="344" spans="1:3" x14ac:dyDescent="0.25">
      <c r="A344">
        <v>338</v>
      </c>
      <c r="B344" t="str">
        <f>"00253878"</f>
        <v>00253878</v>
      </c>
      <c r="C344" t="s">
        <v>8</v>
      </c>
    </row>
    <row r="345" spans="1:3" x14ac:dyDescent="0.25">
      <c r="A345">
        <v>339</v>
      </c>
      <c r="B345" t="str">
        <f>"201406014048"</f>
        <v>201406014048</v>
      </c>
      <c r="C345" t="s">
        <v>10</v>
      </c>
    </row>
    <row r="346" spans="1:3" x14ac:dyDescent="0.25">
      <c r="A346">
        <v>340</v>
      </c>
      <c r="B346" t="str">
        <f>"00766862"</f>
        <v>00766862</v>
      </c>
      <c r="C346" t="s">
        <v>6</v>
      </c>
    </row>
    <row r="347" spans="1:3" x14ac:dyDescent="0.25">
      <c r="A347">
        <v>341</v>
      </c>
      <c r="B347" t="str">
        <f>"00766448"</f>
        <v>00766448</v>
      </c>
      <c r="C347" t="s">
        <v>6</v>
      </c>
    </row>
    <row r="348" spans="1:3" x14ac:dyDescent="0.25">
      <c r="A348">
        <v>342</v>
      </c>
      <c r="B348" t="str">
        <f>"00766526"</f>
        <v>00766526</v>
      </c>
      <c r="C348" t="s">
        <v>6</v>
      </c>
    </row>
    <row r="349" spans="1:3" x14ac:dyDescent="0.25">
      <c r="A349">
        <v>343</v>
      </c>
      <c r="B349" t="str">
        <f>"00766523"</f>
        <v>00766523</v>
      </c>
      <c r="C349" t="s">
        <v>6</v>
      </c>
    </row>
    <row r="350" spans="1:3" x14ac:dyDescent="0.25">
      <c r="A350">
        <v>344</v>
      </c>
      <c r="B350" t="str">
        <f>"00291546"</f>
        <v>00291546</v>
      </c>
      <c r="C350" t="s">
        <v>6</v>
      </c>
    </row>
    <row r="351" spans="1:3" x14ac:dyDescent="0.25">
      <c r="A351">
        <v>345</v>
      </c>
      <c r="B351" t="str">
        <f>"00767531"</f>
        <v>00767531</v>
      </c>
      <c r="C351" t="s">
        <v>6</v>
      </c>
    </row>
    <row r="352" spans="1:3" x14ac:dyDescent="0.25">
      <c r="A352">
        <v>346</v>
      </c>
      <c r="B352" t="str">
        <f>"201502001070"</f>
        <v>201502001070</v>
      </c>
      <c r="C352" t="s">
        <v>6</v>
      </c>
    </row>
    <row r="353" spans="1:3" x14ac:dyDescent="0.25">
      <c r="A353">
        <v>347</v>
      </c>
      <c r="B353" t="str">
        <f>"00768104"</f>
        <v>00768104</v>
      </c>
      <c r="C353" t="s">
        <v>6</v>
      </c>
    </row>
    <row r="354" spans="1:3" x14ac:dyDescent="0.25">
      <c r="A354">
        <v>348</v>
      </c>
      <c r="B354" t="str">
        <f>"00767645"</f>
        <v>00767645</v>
      </c>
      <c r="C354" t="s">
        <v>6</v>
      </c>
    </row>
    <row r="355" spans="1:3" x14ac:dyDescent="0.25">
      <c r="A355">
        <v>349</v>
      </c>
      <c r="B355" t="str">
        <f>"00669198"</f>
        <v>00669198</v>
      </c>
      <c r="C355" t="s">
        <v>6</v>
      </c>
    </row>
    <row r="356" spans="1:3" x14ac:dyDescent="0.25">
      <c r="A356">
        <v>350</v>
      </c>
      <c r="B356" t="str">
        <f>"00767221"</f>
        <v>00767221</v>
      </c>
      <c r="C356" t="s">
        <v>6</v>
      </c>
    </row>
    <row r="357" spans="1:3" x14ac:dyDescent="0.25">
      <c r="A357">
        <v>351</v>
      </c>
      <c r="B357" t="str">
        <f>"201507003226"</f>
        <v>201507003226</v>
      </c>
      <c r="C357" t="s">
        <v>6</v>
      </c>
    </row>
    <row r="358" spans="1:3" x14ac:dyDescent="0.25">
      <c r="A358">
        <v>352</v>
      </c>
      <c r="B358" t="str">
        <f>"00768299"</f>
        <v>00768299</v>
      </c>
      <c r="C358" t="s">
        <v>6</v>
      </c>
    </row>
    <row r="359" spans="1:3" x14ac:dyDescent="0.25">
      <c r="A359">
        <v>353</v>
      </c>
      <c r="B359" t="str">
        <f>"201604005664"</f>
        <v>201604005664</v>
      </c>
      <c r="C359" t="s">
        <v>8</v>
      </c>
    </row>
    <row r="360" spans="1:3" x14ac:dyDescent="0.25">
      <c r="A360">
        <v>354</v>
      </c>
      <c r="B360" t="str">
        <f>"00767843"</f>
        <v>00767843</v>
      </c>
      <c r="C360" t="str">
        <f>"008"</f>
        <v>008</v>
      </c>
    </row>
    <row r="361" spans="1:3" x14ac:dyDescent="0.25">
      <c r="A361">
        <v>355</v>
      </c>
      <c r="B361" t="str">
        <f>"00766412"</f>
        <v>00766412</v>
      </c>
      <c r="C361" t="s">
        <v>6</v>
      </c>
    </row>
    <row r="362" spans="1:3" x14ac:dyDescent="0.25">
      <c r="A362">
        <v>356</v>
      </c>
      <c r="B362" t="str">
        <f>"201604000532"</f>
        <v>201604000532</v>
      </c>
      <c r="C362" t="s">
        <v>6</v>
      </c>
    </row>
    <row r="363" spans="1:3" x14ac:dyDescent="0.25">
      <c r="A363">
        <v>357</v>
      </c>
      <c r="B363" t="str">
        <f>"201011000076"</f>
        <v>201011000076</v>
      </c>
      <c r="C363" t="s">
        <v>10</v>
      </c>
    </row>
    <row r="364" spans="1:3" x14ac:dyDescent="0.25">
      <c r="A364">
        <v>358</v>
      </c>
      <c r="B364" t="str">
        <f>"00764598"</f>
        <v>00764598</v>
      </c>
      <c r="C364" t="s">
        <v>6</v>
      </c>
    </row>
    <row r="365" spans="1:3" x14ac:dyDescent="0.25">
      <c r="A365">
        <v>359</v>
      </c>
      <c r="B365" t="str">
        <f>"00656180"</f>
        <v>00656180</v>
      </c>
      <c r="C365" t="s">
        <v>10</v>
      </c>
    </row>
    <row r="366" spans="1:3" x14ac:dyDescent="0.25">
      <c r="A366">
        <v>360</v>
      </c>
      <c r="B366" t="str">
        <f>"00220412"</f>
        <v>00220412</v>
      </c>
      <c r="C366" t="s">
        <v>31</v>
      </c>
    </row>
    <row r="367" spans="1:3" x14ac:dyDescent="0.25">
      <c r="A367">
        <v>361</v>
      </c>
      <c r="B367" t="str">
        <f>"00221051"</f>
        <v>00221051</v>
      </c>
      <c r="C367" t="s">
        <v>6</v>
      </c>
    </row>
    <row r="368" spans="1:3" x14ac:dyDescent="0.25">
      <c r="A368">
        <v>362</v>
      </c>
      <c r="B368" t="str">
        <f>"201507002956"</f>
        <v>201507002956</v>
      </c>
      <c r="C368" t="s">
        <v>8</v>
      </c>
    </row>
    <row r="369" spans="1:3" x14ac:dyDescent="0.25">
      <c r="A369">
        <v>363</v>
      </c>
      <c r="B369" t="str">
        <f>"00768486"</f>
        <v>00768486</v>
      </c>
      <c r="C369" t="s">
        <v>6</v>
      </c>
    </row>
    <row r="370" spans="1:3" x14ac:dyDescent="0.25">
      <c r="A370">
        <v>364</v>
      </c>
      <c r="B370" t="str">
        <f>"201507003637"</f>
        <v>201507003637</v>
      </c>
      <c r="C370" t="s">
        <v>6</v>
      </c>
    </row>
    <row r="371" spans="1:3" x14ac:dyDescent="0.25">
      <c r="A371">
        <v>365</v>
      </c>
      <c r="B371" t="str">
        <f>"00768030"</f>
        <v>00768030</v>
      </c>
      <c r="C371" t="s">
        <v>6</v>
      </c>
    </row>
    <row r="372" spans="1:3" x14ac:dyDescent="0.25">
      <c r="A372">
        <v>366</v>
      </c>
      <c r="B372" t="str">
        <f>"00766562"</f>
        <v>00766562</v>
      </c>
      <c r="C372" t="s">
        <v>6</v>
      </c>
    </row>
    <row r="373" spans="1:3" x14ac:dyDescent="0.25">
      <c r="A373">
        <v>367</v>
      </c>
      <c r="B373" t="str">
        <f>"00766149"</f>
        <v>00766149</v>
      </c>
      <c r="C373" t="s">
        <v>6</v>
      </c>
    </row>
    <row r="374" spans="1:3" x14ac:dyDescent="0.25">
      <c r="A374">
        <v>368</v>
      </c>
      <c r="B374" t="str">
        <f>"00766482"</f>
        <v>00766482</v>
      </c>
      <c r="C374" t="s">
        <v>6</v>
      </c>
    </row>
    <row r="375" spans="1:3" x14ac:dyDescent="0.25">
      <c r="A375">
        <v>369</v>
      </c>
      <c r="B375" t="str">
        <f>"201604000262"</f>
        <v>201604000262</v>
      </c>
      <c r="C375" t="s">
        <v>32</v>
      </c>
    </row>
    <row r="376" spans="1:3" x14ac:dyDescent="0.25">
      <c r="A376">
        <v>370</v>
      </c>
      <c r="B376" t="str">
        <f>"00333125"</f>
        <v>00333125</v>
      </c>
      <c r="C376" t="s">
        <v>6</v>
      </c>
    </row>
    <row r="377" spans="1:3" x14ac:dyDescent="0.25">
      <c r="A377">
        <v>371</v>
      </c>
      <c r="B377" t="str">
        <f>"00766702"</f>
        <v>00766702</v>
      </c>
      <c r="C377" t="s">
        <v>6</v>
      </c>
    </row>
    <row r="378" spans="1:3" x14ac:dyDescent="0.25">
      <c r="A378">
        <v>372</v>
      </c>
      <c r="B378" t="str">
        <f>"00768246"</f>
        <v>00768246</v>
      </c>
      <c r="C378" t="s">
        <v>10</v>
      </c>
    </row>
    <row r="379" spans="1:3" x14ac:dyDescent="0.25">
      <c r="A379">
        <v>373</v>
      </c>
      <c r="B379" t="str">
        <f>"00765376"</f>
        <v>00765376</v>
      </c>
      <c r="C379" t="s">
        <v>10</v>
      </c>
    </row>
    <row r="380" spans="1:3" x14ac:dyDescent="0.25">
      <c r="A380">
        <v>374</v>
      </c>
      <c r="B380" t="str">
        <f>"201410000869"</f>
        <v>201410000869</v>
      </c>
      <c r="C380" t="s">
        <v>6</v>
      </c>
    </row>
    <row r="381" spans="1:3" x14ac:dyDescent="0.25">
      <c r="A381">
        <v>375</v>
      </c>
      <c r="B381" t="str">
        <f>"00766866"</f>
        <v>00766866</v>
      </c>
      <c r="C381" t="s">
        <v>6</v>
      </c>
    </row>
    <row r="382" spans="1:3" x14ac:dyDescent="0.25">
      <c r="A382">
        <v>376</v>
      </c>
      <c r="B382" t="str">
        <f>"00332433"</f>
        <v>00332433</v>
      </c>
      <c r="C382" t="s">
        <v>10</v>
      </c>
    </row>
    <row r="383" spans="1:3" x14ac:dyDescent="0.25">
      <c r="A383">
        <v>377</v>
      </c>
      <c r="B383" t="str">
        <f>"00763563"</f>
        <v>00763563</v>
      </c>
      <c r="C383" t="s">
        <v>6</v>
      </c>
    </row>
    <row r="384" spans="1:3" x14ac:dyDescent="0.25">
      <c r="A384">
        <v>378</v>
      </c>
      <c r="B384" t="str">
        <f>"00282884"</f>
        <v>00282884</v>
      </c>
      <c r="C384" t="s">
        <v>6</v>
      </c>
    </row>
    <row r="385" spans="1:3" x14ac:dyDescent="0.25">
      <c r="A385">
        <v>379</v>
      </c>
      <c r="B385" t="str">
        <f>"00767528"</f>
        <v>00767528</v>
      </c>
      <c r="C385" t="s">
        <v>6</v>
      </c>
    </row>
    <row r="386" spans="1:3" x14ac:dyDescent="0.25">
      <c r="A386">
        <v>380</v>
      </c>
      <c r="B386" t="str">
        <f>"00768410"</f>
        <v>00768410</v>
      </c>
      <c r="C386" t="s">
        <v>6</v>
      </c>
    </row>
    <row r="387" spans="1:3" x14ac:dyDescent="0.25">
      <c r="A387">
        <v>381</v>
      </c>
      <c r="B387" t="str">
        <f>"00146526"</f>
        <v>00146526</v>
      </c>
      <c r="C387" t="s">
        <v>10</v>
      </c>
    </row>
    <row r="388" spans="1:3" x14ac:dyDescent="0.25">
      <c r="A388">
        <v>382</v>
      </c>
      <c r="B388" t="str">
        <f>"00717941"</f>
        <v>00717941</v>
      </c>
      <c r="C388" t="s">
        <v>6</v>
      </c>
    </row>
    <row r="389" spans="1:3" x14ac:dyDescent="0.25">
      <c r="A389">
        <v>383</v>
      </c>
      <c r="B389" t="str">
        <f>"00767526"</f>
        <v>00767526</v>
      </c>
      <c r="C389" t="s">
        <v>6</v>
      </c>
    </row>
    <row r="390" spans="1:3" x14ac:dyDescent="0.25">
      <c r="A390">
        <v>384</v>
      </c>
      <c r="B390" t="str">
        <f>"201412005509"</f>
        <v>201412005509</v>
      </c>
      <c r="C390" t="s">
        <v>6</v>
      </c>
    </row>
    <row r="391" spans="1:3" x14ac:dyDescent="0.25">
      <c r="A391">
        <v>385</v>
      </c>
      <c r="B391" t="str">
        <f>"00145110"</f>
        <v>00145110</v>
      </c>
      <c r="C391" t="s">
        <v>10</v>
      </c>
    </row>
    <row r="392" spans="1:3" x14ac:dyDescent="0.25">
      <c r="A392">
        <v>386</v>
      </c>
      <c r="B392" t="str">
        <f>"00765370"</f>
        <v>00765370</v>
      </c>
      <c r="C392" t="s">
        <v>6</v>
      </c>
    </row>
    <row r="393" spans="1:3" x14ac:dyDescent="0.25">
      <c r="A393">
        <v>387</v>
      </c>
      <c r="B393" t="str">
        <f>"00745143"</f>
        <v>00745143</v>
      </c>
      <c r="C393" t="s">
        <v>6</v>
      </c>
    </row>
    <row r="394" spans="1:3" x14ac:dyDescent="0.25">
      <c r="A394">
        <v>388</v>
      </c>
      <c r="B394" t="str">
        <f>"00366854"</f>
        <v>00366854</v>
      </c>
      <c r="C394" t="s">
        <v>6</v>
      </c>
    </row>
    <row r="395" spans="1:3" x14ac:dyDescent="0.25">
      <c r="A395">
        <v>389</v>
      </c>
      <c r="B395" t="str">
        <f>"00766568"</f>
        <v>00766568</v>
      </c>
      <c r="C395" t="s">
        <v>6</v>
      </c>
    </row>
    <row r="396" spans="1:3" x14ac:dyDescent="0.25">
      <c r="A396">
        <v>390</v>
      </c>
      <c r="B396" t="str">
        <f>"00286076"</f>
        <v>00286076</v>
      </c>
      <c r="C396" t="s">
        <v>6</v>
      </c>
    </row>
    <row r="397" spans="1:3" x14ac:dyDescent="0.25">
      <c r="A397">
        <v>391</v>
      </c>
      <c r="B397" t="str">
        <f>"201406002749"</f>
        <v>201406002749</v>
      </c>
      <c r="C397" t="s">
        <v>6</v>
      </c>
    </row>
    <row r="398" spans="1:3" x14ac:dyDescent="0.25">
      <c r="A398">
        <v>392</v>
      </c>
      <c r="B398" t="str">
        <f>"00734810"</f>
        <v>00734810</v>
      </c>
      <c r="C398" t="s">
        <v>8</v>
      </c>
    </row>
    <row r="399" spans="1:3" x14ac:dyDescent="0.25">
      <c r="A399">
        <v>393</v>
      </c>
      <c r="B399" t="str">
        <f>"00087575"</f>
        <v>00087575</v>
      </c>
      <c r="C399" t="s">
        <v>10</v>
      </c>
    </row>
    <row r="400" spans="1:3" x14ac:dyDescent="0.25">
      <c r="A400">
        <v>394</v>
      </c>
      <c r="B400" t="str">
        <f>"00267344"</f>
        <v>00267344</v>
      </c>
      <c r="C400" t="s">
        <v>6</v>
      </c>
    </row>
    <row r="401" spans="1:3" x14ac:dyDescent="0.25">
      <c r="A401">
        <v>395</v>
      </c>
      <c r="B401" t="str">
        <f>"201511015914"</f>
        <v>201511015914</v>
      </c>
      <c r="C401" t="s">
        <v>8</v>
      </c>
    </row>
    <row r="402" spans="1:3" x14ac:dyDescent="0.25">
      <c r="A402">
        <v>396</v>
      </c>
      <c r="B402" t="str">
        <f>"00766295"</f>
        <v>00766295</v>
      </c>
      <c r="C402" t="s">
        <v>6</v>
      </c>
    </row>
    <row r="403" spans="1:3" x14ac:dyDescent="0.25">
      <c r="A403">
        <v>397</v>
      </c>
      <c r="B403" t="str">
        <f>"00653596"</f>
        <v>00653596</v>
      </c>
      <c r="C403" t="s">
        <v>6</v>
      </c>
    </row>
    <row r="404" spans="1:3" x14ac:dyDescent="0.25">
      <c r="A404">
        <v>398</v>
      </c>
      <c r="B404" t="str">
        <f>"201507003493"</f>
        <v>201507003493</v>
      </c>
      <c r="C404" t="s">
        <v>6</v>
      </c>
    </row>
    <row r="405" spans="1:3" x14ac:dyDescent="0.25">
      <c r="A405">
        <v>399</v>
      </c>
      <c r="B405" t="str">
        <f>"00767169"</f>
        <v>00767169</v>
      </c>
      <c r="C405" t="s">
        <v>10</v>
      </c>
    </row>
    <row r="406" spans="1:3" x14ac:dyDescent="0.25">
      <c r="A406">
        <v>400</v>
      </c>
      <c r="B406" t="str">
        <f>"00765512"</f>
        <v>00765512</v>
      </c>
      <c r="C406" t="s">
        <v>6</v>
      </c>
    </row>
    <row r="407" spans="1:3" x14ac:dyDescent="0.25">
      <c r="A407">
        <v>401</v>
      </c>
      <c r="B407" t="str">
        <f>"00768059"</f>
        <v>00768059</v>
      </c>
      <c r="C407" t="s">
        <v>6</v>
      </c>
    </row>
    <row r="408" spans="1:3" x14ac:dyDescent="0.25">
      <c r="A408">
        <v>402</v>
      </c>
      <c r="B408" t="str">
        <f>"00766891"</f>
        <v>00766891</v>
      </c>
      <c r="C408" t="s">
        <v>6</v>
      </c>
    </row>
    <row r="409" spans="1:3" x14ac:dyDescent="0.25">
      <c r="A409">
        <v>403</v>
      </c>
      <c r="B409" t="str">
        <f>"00768217"</f>
        <v>00768217</v>
      </c>
      <c r="C409" t="s">
        <v>6</v>
      </c>
    </row>
    <row r="410" spans="1:3" x14ac:dyDescent="0.25">
      <c r="A410">
        <v>404</v>
      </c>
      <c r="B410" t="str">
        <f>"00768286"</f>
        <v>00768286</v>
      </c>
      <c r="C410" t="s">
        <v>6</v>
      </c>
    </row>
    <row r="411" spans="1:3" x14ac:dyDescent="0.25">
      <c r="A411">
        <v>405</v>
      </c>
      <c r="B411" t="str">
        <f>"00766309"</f>
        <v>00766309</v>
      </c>
      <c r="C411" t="s">
        <v>8</v>
      </c>
    </row>
    <row r="412" spans="1:3" x14ac:dyDescent="0.25">
      <c r="A412">
        <v>406</v>
      </c>
      <c r="B412" t="str">
        <f>"201604003503"</f>
        <v>201604003503</v>
      </c>
      <c r="C412" t="s">
        <v>6</v>
      </c>
    </row>
    <row r="413" spans="1:3" x14ac:dyDescent="0.25">
      <c r="A413">
        <v>407</v>
      </c>
      <c r="B413" t="str">
        <f>"00248390"</f>
        <v>00248390</v>
      </c>
      <c r="C413" t="s">
        <v>8</v>
      </c>
    </row>
    <row r="414" spans="1:3" x14ac:dyDescent="0.25">
      <c r="A414">
        <v>408</v>
      </c>
      <c r="B414" t="str">
        <f>"00768174"</f>
        <v>00768174</v>
      </c>
      <c r="C414" t="s">
        <v>6</v>
      </c>
    </row>
    <row r="415" spans="1:3" x14ac:dyDescent="0.25">
      <c r="A415">
        <v>409</v>
      </c>
      <c r="B415" t="str">
        <f>"00764332"</f>
        <v>00764332</v>
      </c>
      <c r="C415" t="s">
        <v>6</v>
      </c>
    </row>
    <row r="416" spans="1:3" x14ac:dyDescent="0.25">
      <c r="A416">
        <v>410</v>
      </c>
      <c r="B416" t="str">
        <f>"00708564"</f>
        <v>00708564</v>
      </c>
      <c r="C416" t="s">
        <v>6</v>
      </c>
    </row>
    <row r="417" spans="1:3" x14ac:dyDescent="0.25">
      <c r="A417">
        <v>411</v>
      </c>
      <c r="B417" t="str">
        <f>"00164445"</f>
        <v>00164445</v>
      </c>
      <c r="C417" t="s">
        <v>33</v>
      </c>
    </row>
    <row r="418" spans="1:3" x14ac:dyDescent="0.25">
      <c r="A418">
        <v>412</v>
      </c>
      <c r="B418" t="str">
        <f>"00767673"</f>
        <v>00767673</v>
      </c>
      <c r="C418" t="s">
        <v>6</v>
      </c>
    </row>
    <row r="419" spans="1:3" x14ac:dyDescent="0.25">
      <c r="A419">
        <v>413</v>
      </c>
      <c r="B419" t="str">
        <f>"00080246"</f>
        <v>00080246</v>
      </c>
      <c r="C419" t="s">
        <v>6</v>
      </c>
    </row>
    <row r="420" spans="1:3" x14ac:dyDescent="0.25">
      <c r="A420">
        <v>414</v>
      </c>
      <c r="B420" t="str">
        <f>"00260450"</f>
        <v>00260450</v>
      </c>
      <c r="C420" t="s">
        <v>6</v>
      </c>
    </row>
    <row r="421" spans="1:3" x14ac:dyDescent="0.25">
      <c r="A421">
        <v>415</v>
      </c>
      <c r="B421" t="str">
        <f>"00764143"</f>
        <v>00764143</v>
      </c>
      <c r="C421" t="s">
        <v>6</v>
      </c>
    </row>
    <row r="422" spans="1:3" x14ac:dyDescent="0.25">
      <c r="A422">
        <v>416</v>
      </c>
      <c r="B422" t="str">
        <f>"00766988"</f>
        <v>00766988</v>
      </c>
      <c r="C422" t="s">
        <v>6</v>
      </c>
    </row>
    <row r="423" spans="1:3" x14ac:dyDescent="0.25">
      <c r="A423">
        <v>417</v>
      </c>
      <c r="B423" t="str">
        <f>"00767880"</f>
        <v>00767880</v>
      </c>
      <c r="C423" t="s">
        <v>6</v>
      </c>
    </row>
    <row r="424" spans="1:3" x14ac:dyDescent="0.25">
      <c r="A424">
        <v>418</v>
      </c>
      <c r="B424" t="str">
        <f>"00767581"</f>
        <v>00767581</v>
      </c>
      <c r="C424" t="s">
        <v>8</v>
      </c>
    </row>
    <row r="425" spans="1:3" x14ac:dyDescent="0.25">
      <c r="A425">
        <v>419</v>
      </c>
      <c r="B425" t="str">
        <f>"00768168"</f>
        <v>00768168</v>
      </c>
      <c r="C425" t="s">
        <v>8</v>
      </c>
    </row>
    <row r="426" spans="1:3" x14ac:dyDescent="0.25">
      <c r="A426">
        <v>420</v>
      </c>
      <c r="B426" t="str">
        <f>"00656352"</f>
        <v>00656352</v>
      </c>
      <c r="C426" t="s">
        <v>8</v>
      </c>
    </row>
    <row r="427" spans="1:3" x14ac:dyDescent="0.25">
      <c r="A427">
        <v>421</v>
      </c>
      <c r="B427" t="str">
        <f>"201511006124"</f>
        <v>201511006124</v>
      </c>
      <c r="C427" t="s">
        <v>6</v>
      </c>
    </row>
    <row r="428" spans="1:3" x14ac:dyDescent="0.25">
      <c r="A428">
        <v>422</v>
      </c>
      <c r="B428" t="str">
        <f>"00768304"</f>
        <v>00768304</v>
      </c>
      <c r="C428" t="s">
        <v>6</v>
      </c>
    </row>
    <row r="429" spans="1:3" x14ac:dyDescent="0.25">
      <c r="A429">
        <v>423</v>
      </c>
      <c r="B429" t="str">
        <f>"00008711"</f>
        <v>00008711</v>
      </c>
      <c r="C429" t="s">
        <v>8</v>
      </c>
    </row>
    <row r="430" spans="1:3" x14ac:dyDescent="0.25">
      <c r="A430">
        <v>424</v>
      </c>
      <c r="B430" t="str">
        <f>"00275844"</f>
        <v>00275844</v>
      </c>
      <c r="C430" t="s">
        <v>6</v>
      </c>
    </row>
    <row r="431" spans="1:3" x14ac:dyDescent="0.25">
      <c r="A431">
        <v>425</v>
      </c>
      <c r="B431" t="str">
        <f>"201406003895"</f>
        <v>201406003895</v>
      </c>
      <c r="C431" t="s">
        <v>10</v>
      </c>
    </row>
    <row r="432" spans="1:3" x14ac:dyDescent="0.25">
      <c r="A432">
        <v>426</v>
      </c>
      <c r="B432" t="str">
        <f>"00247936"</f>
        <v>00247936</v>
      </c>
      <c r="C432" t="s">
        <v>10</v>
      </c>
    </row>
    <row r="433" spans="1:3" x14ac:dyDescent="0.25">
      <c r="A433">
        <v>427</v>
      </c>
      <c r="B433" t="str">
        <f>"201507002758"</f>
        <v>201507002758</v>
      </c>
      <c r="C433" t="s">
        <v>6</v>
      </c>
    </row>
    <row r="434" spans="1:3" x14ac:dyDescent="0.25">
      <c r="A434">
        <v>428</v>
      </c>
      <c r="B434" t="str">
        <f>"00766432"</f>
        <v>00766432</v>
      </c>
      <c r="C434" t="s">
        <v>6</v>
      </c>
    </row>
    <row r="435" spans="1:3" x14ac:dyDescent="0.25">
      <c r="A435">
        <v>429</v>
      </c>
      <c r="B435" t="str">
        <f>"00768101"</f>
        <v>00768101</v>
      </c>
      <c r="C435" t="s">
        <v>6</v>
      </c>
    </row>
    <row r="436" spans="1:3" x14ac:dyDescent="0.25">
      <c r="A436">
        <v>430</v>
      </c>
      <c r="B436" t="str">
        <f>"00451447"</f>
        <v>00451447</v>
      </c>
      <c r="C436" t="s">
        <v>6</v>
      </c>
    </row>
    <row r="437" spans="1:3" x14ac:dyDescent="0.25">
      <c r="A437">
        <v>431</v>
      </c>
      <c r="B437" t="str">
        <f>"00768120"</f>
        <v>00768120</v>
      </c>
      <c r="C437" t="s">
        <v>6</v>
      </c>
    </row>
    <row r="438" spans="1:3" x14ac:dyDescent="0.25">
      <c r="A438">
        <v>432</v>
      </c>
      <c r="B438" t="str">
        <f>"201410007905"</f>
        <v>201410007905</v>
      </c>
      <c r="C438" t="s">
        <v>6</v>
      </c>
    </row>
    <row r="439" spans="1:3" x14ac:dyDescent="0.25">
      <c r="A439">
        <v>433</v>
      </c>
      <c r="B439" t="str">
        <f>"201507001354"</f>
        <v>201507001354</v>
      </c>
      <c r="C439" t="s">
        <v>6</v>
      </c>
    </row>
    <row r="440" spans="1:3" x14ac:dyDescent="0.25">
      <c r="A440">
        <v>434</v>
      </c>
      <c r="B440" t="str">
        <f>"00768317"</f>
        <v>00768317</v>
      </c>
      <c r="C440" t="s">
        <v>6</v>
      </c>
    </row>
    <row r="441" spans="1:3" x14ac:dyDescent="0.25">
      <c r="A441">
        <v>435</v>
      </c>
      <c r="B441" t="str">
        <f>"00767841"</f>
        <v>00767841</v>
      </c>
      <c r="C441" t="s">
        <v>6</v>
      </c>
    </row>
    <row r="442" spans="1:3" x14ac:dyDescent="0.25">
      <c r="A442">
        <v>436</v>
      </c>
      <c r="B442" t="str">
        <f>"00153940"</f>
        <v>00153940</v>
      </c>
      <c r="C442" t="s">
        <v>6</v>
      </c>
    </row>
    <row r="443" spans="1:3" x14ac:dyDescent="0.25">
      <c r="A443">
        <v>437</v>
      </c>
      <c r="B443" t="str">
        <f>"00152156"</f>
        <v>00152156</v>
      </c>
      <c r="C443" t="s">
        <v>6</v>
      </c>
    </row>
    <row r="444" spans="1:3" x14ac:dyDescent="0.25">
      <c r="A444">
        <v>438</v>
      </c>
      <c r="B444" t="str">
        <f>"00018164"</f>
        <v>00018164</v>
      </c>
      <c r="C444" t="s">
        <v>6</v>
      </c>
    </row>
    <row r="445" spans="1:3" x14ac:dyDescent="0.25">
      <c r="A445">
        <v>439</v>
      </c>
      <c r="B445" t="str">
        <f>"00766566"</f>
        <v>00766566</v>
      </c>
      <c r="C445" t="s">
        <v>6</v>
      </c>
    </row>
    <row r="446" spans="1:3" x14ac:dyDescent="0.25">
      <c r="A446">
        <v>440</v>
      </c>
      <c r="B446" t="str">
        <f>"00767980"</f>
        <v>00767980</v>
      </c>
      <c r="C446" t="s">
        <v>8</v>
      </c>
    </row>
    <row r="447" spans="1:3" x14ac:dyDescent="0.25">
      <c r="A447">
        <v>441</v>
      </c>
      <c r="B447" t="str">
        <f>"00768458"</f>
        <v>00768458</v>
      </c>
      <c r="C447" t="s">
        <v>6</v>
      </c>
    </row>
    <row r="448" spans="1:3" x14ac:dyDescent="0.25">
      <c r="A448">
        <v>442</v>
      </c>
      <c r="B448" t="str">
        <f>"00697304"</f>
        <v>00697304</v>
      </c>
      <c r="C448" t="s">
        <v>6</v>
      </c>
    </row>
    <row r="449" spans="1:3" x14ac:dyDescent="0.25">
      <c r="A449">
        <v>443</v>
      </c>
      <c r="B449" t="str">
        <f>"201409004414"</f>
        <v>201409004414</v>
      </c>
      <c r="C449" t="s">
        <v>6</v>
      </c>
    </row>
    <row r="450" spans="1:3" x14ac:dyDescent="0.25">
      <c r="A450">
        <v>444</v>
      </c>
      <c r="B450" t="str">
        <f>"00218150"</f>
        <v>00218150</v>
      </c>
      <c r="C450" t="s">
        <v>8</v>
      </c>
    </row>
    <row r="451" spans="1:3" x14ac:dyDescent="0.25">
      <c r="A451">
        <v>445</v>
      </c>
      <c r="B451" t="str">
        <f>"00767601"</f>
        <v>00767601</v>
      </c>
      <c r="C451" t="s">
        <v>6</v>
      </c>
    </row>
    <row r="452" spans="1:3" x14ac:dyDescent="0.25">
      <c r="A452">
        <v>446</v>
      </c>
      <c r="B452" t="str">
        <f>"00553286"</f>
        <v>00553286</v>
      </c>
      <c r="C452" t="s">
        <v>6</v>
      </c>
    </row>
    <row r="453" spans="1:3" x14ac:dyDescent="0.25">
      <c r="A453">
        <v>447</v>
      </c>
      <c r="B453" t="str">
        <f>"00697804"</f>
        <v>00697804</v>
      </c>
      <c r="C453" t="s">
        <v>6</v>
      </c>
    </row>
    <row r="454" spans="1:3" x14ac:dyDescent="0.25">
      <c r="A454">
        <v>448</v>
      </c>
      <c r="B454" t="str">
        <f>"201410002001"</f>
        <v>201410002001</v>
      </c>
      <c r="C454" t="s">
        <v>6</v>
      </c>
    </row>
    <row r="455" spans="1:3" x14ac:dyDescent="0.25">
      <c r="A455">
        <v>449</v>
      </c>
      <c r="B455" t="str">
        <f>"201410005411"</f>
        <v>201410005411</v>
      </c>
      <c r="C455" t="s">
        <v>6</v>
      </c>
    </row>
    <row r="456" spans="1:3" x14ac:dyDescent="0.25">
      <c r="A456">
        <v>450</v>
      </c>
      <c r="B456" t="str">
        <f>"00767884"</f>
        <v>00767884</v>
      </c>
      <c r="C456" t="s">
        <v>6</v>
      </c>
    </row>
    <row r="457" spans="1:3" x14ac:dyDescent="0.25">
      <c r="A457">
        <v>451</v>
      </c>
      <c r="B457" t="str">
        <f>"00768413"</f>
        <v>00768413</v>
      </c>
      <c r="C457" t="s">
        <v>6</v>
      </c>
    </row>
    <row r="458" spans="1:3" x14ac:dyDescent="0.25">
      <c r="A458">
        <v>452</v>
      </c>
      <c r="B458" t="str">
        <f>"00766219"</f>
        <v>00766219</v>
      </c>
      <c r="C458" t="s">
        <v>6</v>
      </c>
    </row>
    <row r="459" spans="1:3" x14ac:dyDescent="0.25">
      <c r="A459">
        <v>453</v>
      </c>
      <c r="B459" t="str">
        <f>"00532176"</f>
        <v>00532176</v>
      </c>
      <c r="C459" t="str">
        <f>"021"</f>
        <v>021</v>
      </c>
    </row>
    <row r="460" spans="1:3" x14ac:dyDescent="0.25">
      <c r="A460">
        <v>454</v>
      </c>
      <c r="B460" t="str">
        <f>"00767668"</f>
        <v>00767668</v>
      </c>
      <c r="C460" t="s">
        <v>10</v>
      </c>
    </row>
    <row r="461" spans="1:3" x14ac:dyDescent="0.25">
      <c r="A461">
        <v>455</v>
      </c>
      <c r="B461" t="str">
        <f>"201412002366"</f>
        <v>201412002366</v>
      </c>
      <c r="C461" t="s">
        <v>6</v>
      </c>
    </row>
    <row r="462" spans="1:3" x14ac:dyDescent="0.25">
      <c r="A462">
        <v>456</v>
      </c>
      <c r="B462" t="str">
        <f>"00766467"</f>
        <v>00766467</v>
      </c>
      <c r="C462" t="s">
        <v>6</v>
      </c>
    </row>
    <row r="463" spans="1:3" x14ac:dyDescent="0.25">
      <c r="A463">
        <v>457</v>
      </c>
      <c r="B463" t="str">
        <f>"00220419"</f>
        <v>00220419</v>
      </c>
      <c r="C463" t="s">
        <v>6</v>
      </c>
    </row>
    <row r="464" spans="1:3" x14ac:dyDescent="0.25">
      <c r="A464">
        <v>458</v>
      </c>
      <c r="B464" t="str">
        <f>"200712000551"</f>
        <v>200712000551</v>
      </c>
      <c r="C464" t="s">
        <v>6</v>
      </c>
    </row>
    <row r="465" spans="1:3" x14ac:dyDescent="0.25">
      <c r="A465">
        <v>459</v>
      </c>
      <c r="B465" t="str">
        <f>"00657541"</f>
        <v>00657541</v>
      </c>
      <c r="C465" t="s">
        <v>19</v>
      </c>
    </row>
    <row r="466" spans="1:3" x14ac:dyDescent="0.25">
      <c r="A466">
        <v>460</v>
      </c>
      <c r="B466" t="str">
        <f>"00768078"</f>
        <v>00768078</v>
      </c>
      <c r="C466" t="s">
        <v>6</v>
      </c>
    </row>
    <row r="467" spans="1:3" x14ac:dyDescent="0.25">
      <c r="A467">
        <v>461</v>
      </c>
      <c r="B467" t="str">
        <f>"00767595"</f>
        <v>00767595</v>
      </c>
      <c r="C467" t="s">
        <v>6</v>
      </c>
    </row>
    <row r="470" spans="1:3" x14ac:dyDescent="0.25">
      <c r="A470" t="s">
        <v>34</v>
      </c>
    </row>
    <row r="471" spans="1:3" x14ac:dyDescent="0.25">
      <c r="A471" t="s">
        <v>35</v>
      </c>
    </row>
    <row r="472" spans="1:3" x14ac:dyDescent="0.25">
      <c r="A472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1Κ_2021_ΔΕ_ΑΠΟΡΡΙΠΤΕΟΙ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2022-09-15T09:08:33Z</dcterms:created>
  <dcterms:modified xsi:type="dcterms:W3CDTF">2022-09-15T09:08:33Z</dcterms:modified>
</cp:coreProperties>
</file>