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0" yWindow="0" windowWidth="19200" windowHeight="11160"/>
  </bookViews>
  <sheets>
    <sheet name="ΔΕ" sheetId="2" r:id="rId1"/>
  </sheets>
  <calcPr calcId="162913"/>
</workbook>
</file>

<file path=xl/calcChain.xml><?xml version="1.0" encoding="utf-8"?>
<calcChain xmlns="http://schemas.openxmlformats.org/spreadsheetml/2006/main">
  <c r="B1241" i="2" l="1"/>
  <c r="B1080" i="2"/>
  <c r="B1205" i="2"/>
  <c r="B842" i="2"/>
  <c r="B886" i="2"/>
  <c r="B899" i="2"/>
  <c r="B704" i="2"/>
  <c r="B604" i="2"/>
  <c r="B1109" i="2"/>
  <c r="B785" i="2"/>
  <c r="B473" i="2"/>
  <c r="B806" i="2"/>
  <c r="B1022" i="2"/>
  <c r="B1459" i="2"/>
  <c r="B544" i="2"/>
  <c r="B1006" i="2"/>
  <c r="B1523" i="2"/>
  <c r="B804" i="2"/>
  <c r="B945" i="2"/>
  <c r="B711" i="2"/>
  <c r="B308" i="2"/>
  <c r="B1619" i="2"/>
  <c r="B466" i="2"/>
  <c r="B1509" i="2"/>
  <c r="B471" i="2"/>
  <c r="B917" i="2"/>
  <c r="B593" i="2"/>
  <c r="B1611" i="2"/>
  <c r="B1573" i="2"/>
  <c r="B1202" i="2"/>
  <c r="B1130" i="2"/>
  <c r="B1553" i="2"/>
  <c r="B970" i="2"/>
  <c r="B160" i="2"/>
  <c r="B178" i="2"/>
  <c r="B1396" i="2"/>
  <c r="B38" i="2"/>
  <c r="B597" i="2"/>
  <c r="B677" i="2"/>
  <c r="B297" i="2"/>
  <c r="B1000" i="2"/>
  <c r="B1240" i="2"/>
  <c r="B962" i="2"/>
  <c r="B1289" i="2"/>
  <c r="B483" i="2"/>
  <c r="B770" i="2"/>
  <c r="B286" i="2"/>
  <c r="B1166" i="2"/>
  <c r="B1232" i="2"/>
  <c r="B887" i="2"/>
  <c r="B1443" i="2"/>
  <c r="B594" i="2"/>
  <c r="B1489" i="2"/>
  <c r="B541" i="2"/>
  <c r="B468" i="2"/>
  <c r="B1575" i="2"/>
  <c r="B1101" i="2"/>
  <c r="B1150" i="2"/>
  <c r="B1564" i="2"/>
  <c r="B177" i="2"/>
  <c r="B1623" i="2"/>
  <c r="B942" i="2"/>
  <c r="B1036" i="2"/>
  <c r="B1464" i="2"/>
  <c r="B744" i="2"/>
  <c r="B735" i="2"/>
  <c r="B797" i="2"/>
  <c r="B187" i="2"/>
  <c r="B174" i="2"/>
  <c r="B1110" i="2"/>
  <c r="B247" i="2"/>
  <c r="B1448" i="2"/>
  <c r="B1010" i="2"/>
  <c r="B801" i="2"/>
  <c r="B1077" i="2"/>
  <c r="B456" i="2"/>
  <c r="B452" i="2"/>
  <c r="B1522" i="2"/>
  <c r="B197" i="2"/>
  <c r="B1148" i="2"/>
  <c r="B1306" i="2"/>
  <c r="B1028" i="2"/>
  <c r="B193" i="2"/>
  <c r="B1455" i="2"/>
  <c r="B716" i="2"/>
  <c r="B959" i="2"/>
  <c r="B753" i="2"/>
  <c r="B125" i="2"/>
  <c r="B1457" i="2"/>
  <c r="B1519" i="2"/>
  <c r="B939" i="2"/>
  <c r="B699" i="2"/>
  <c r="B1622" i="2"/>
  <c r="B761" i="2"/>
  <c r="B592" i="2"/>
  <c r="B88" i="2"/>
  <c r="B756" i="2"/>
  <c r="B566" i="2"/>
  <c r="B97" i="2"/>
  <c r="B514" i="2"/>
  <c r="B732" i="2"/>
  <c r="B124" i="2"/>
  <c r="B35" i="2"/>
  <c r="B977" i="2"/>
  <c r="B1024" i="2"/>
  <c r="B181" i="2"/>
  <c r="B1088" i="2"/>
  <c r="B1305" i="2"/>
  <c r="B1230" i="2"/>
  <c r="B827" i="2"/>
  <c r="B1030" i="2"/>
  <c r="B1114" i="2"/>
  <c r="B631" i="2"/>
  <c r="B287" i="2"/>
  <c r="B687" i="2"/>
  <c r="B1167" i="2"/>
  <c r="B1112" i="2"/>
  <c r="B1594" i="2"/>
  <c r="B268" i="2"/>
  <c r="B474" i="2"/>
  <c r="B65" i="2"/>
  <c r="B537" i="2"/>
  <c r="B736" i="2"/>
  <c r="B1099" i="2"/>
  <c r="B122" i="2"/>
  <c r="B916" i="2"/>
  <c r="B105" i="2"/>
  <c r="B694" i="2"/>
  <c r="B956" i="2"/>
  <c r="B1057" i="2"/>
  <c r="B921" i="2"/>
  <c r="B805" i="2"/>
  <c r="B145" i="2"/>
  <c r="B1118" i="2"/>
  <c r="B78" i="2"/>
  <c r="B246" i="2"/>
  <c r="B943" i="2"/>
  <c r="B908" i="2"/>
  <c r="B119" i="2"/>
  <c r="B709" i="2"/>
  <c r="B1193" i="2"/>
  <c r="B31" i="2"/>
  <c r="B951" i="2"/>
  <c r="B502" i="2"/>
  <c r="B919" i="2"/>
  <c r="B1157" i="2"/>
  <c r="B1093" i="2"/>
  <c r="B6" i="2"/>
  <c r="B1029" i="2"/>
  <c r="B892" i="2"/>
  <c r="B911" i="2"/>
  <c r="B750" i="2"/>
  <c r="B1538" i="2"/>
  <c r="B192" i="2"/>
  <c r="B43" i="2"/>
  <c r="B727" i="2"/>
  <c r="B1001" i="2"/>
  <c r="B359" i="2"/>
  <c r="B813" i="2"/>
  <c r="B895" i="2"/>
  <c r="B377" i="2"/>
  <c r="B1071" i="2"/>
  <c r="B913" i="2"/>
  <c r="B1586" i="2"/>
  <c r="B759" i="2"/>
  <c r="B41" i="2"/>
  <c r="B1113" i="2"/>
  <c r="B148" i="2"/>
  <c r="B314" i="2"/>
  <c r="B904" i="2"/>
  <c r="B997" i="2"/>
  <c r="B1156" i="2"/>
  <c r="B703" i="2"/>
  <c r="B1267" i="2"/>
  <c r="B44" i="2"/>
  <c r="B1260" i="2"/>
  <c r="B1125" i="2"/>
  <c r="B650" i="2"/>
  <c r="B1087" i="2"/>
  <c r="B634" i="2"/>
  <c r="B688" i="2"/>
  <c r="B640" i="2"/>
  <c r="B734" i="2"/>
  <c r="B128" i="2"/>
  <c r="B27" i="2"/>
  <c r="B505" i="2"/>
  <c r="B1078" i="2"/>
  <c r="B866" i="2"/>
  <c r="B366" i="2"/>
  <c r="B621" i="2"/>
  <c r="B1254" i="2"/>
  <c r="B1041" i="2"/>
  <c r="B109" i="2"/>
  <c r="B1233" i="2"/>
  <c r="B975" i="2"/>
  <c r="B737" i="2"/>
  <c r="B1329" i="2"/>
  <c r="B1544" i="2"/>
  <c r="B798" i="2"/>
  <c r="B144" i="2"/>
  <c r="B710" i="2"/>
  <c r="B1251" i="2"/>
  <c r="B1043" i="2"/>
  <c r="B451" i="2"/>
  <c r="B682" i="2"/>
  <c r="B821" i="2"/>
  <c r="B846" i="2"/>
  <c r="B969" i="2"/>
  <c r="B52" i="2"/>
  <c r="B613" i="2"/>
  <c r="B1529" i="2"/>
  <c r="B725" i="2"/>
  <c r="B1262" i="2"/>
  <c r="B290" i="2"/>
  <c r="B1265" i="2"/>
  <c r="B152" i="2"/>
  <c r="B751" i="2"/>
  <c r="B636" i="2"/>
  <c r="B961" i="2"/>
  <c r="B1593" i="2"/>
  <c r="B34" i="2"/>
  <c r="B133" i="2"/>
  <c r="B684" i="2"/>
  <c r="B847" i="2"/>
  <c r="B289" i="2"/>
  <c r="B706" i="2"/>
  <c r="B1320" i="2"/>
  <c r="B358" i="2"/>
  <c r="B708" i="2"/>
  <c r="B762" i="2"/>
  <c r="B1252" i="2"/>
  <c r="B1126" i="2"/>
  <c r="B221" i="2"/>
  <c r="B1226" i="2"/>
  <c r="B1568" i="2"/>
  <c r="B795" i="2"/>
  <c r="B1162" i="2"/>
  <c r="B1173" i="2"/>
  <c r="B449" i="2"/>
  <c r="B455" i="2"/>
  <c r="B1569" i="2"/>
  <c r="B979" i="2"/>
  <c r="B960" i="2"/>
  <c r="B1554" i="2"/>
  <c r="B1521" i="2"/>
  <c r="B1035" i="2"/>
  <c r="B1385" i="2"/>
  <c r="B1541" i="2"/>
  <c r="B746" i="2"/>
  <c r="B1543" i="2"/>
  <c r="B99" i="2"/>
  <c r="B1481" i="2"/>
  <c r="B1547" i="2"/>
  <c r="B432" i="2"/>
  <c r="B1268" i="2"/>
  <c r="B1607" i="2"/>
  <c r="B198" i="2"/>
  <c r="B4" i="2"/>
  <c r="B401" i="2"/>
  <c r="B1007" i="2"/>
  <c r="B1495" i="2"/>
  <c r="B1500" i="2"/>
  <c r="B1506" i="2"/>
  <c r="B758" i="2"/>
  <c r="B333" i="2"/>
  <c r="B1121" i="2"/>
  <c r="B726" i="2"/>
  <c r="B154" i="2"/>
  <c r="B663" i="2"/>
  <c r="B837" i="2"/>
  <c r="B915" i="2"/>
  <c r="B1196" i="2"/>
  <c r="B199" i="2"/>
  <c r="B1453" i="2"/>
  <c r="B792" i="2"/>
  <c r="B1447" i="2"/>
  <c r="B240" i="2"/>
  <c r="B255" i="2"/>
  <c r="B570" i="2"/>
  <c r="B1505" i="2"/>
  <c r="B1546" i="2"/>
  <c r="B1165" i="2"/>
  <c r="B1323" i="2"/>
  <c r="B1471" i="2"/>
  <c r="B158" i="2"/>
  <c r="B379" i="2"/>
  <c r="B794" i="2"/>
  <c r="B302" i="2"/>
  <c r="B209" i="2"/>
  <c r="B885" i="2"/>
  <c r="B1075" i="2"/>
  <c r="B545" i="2"/>
  <c r="B1159" i="2"/>
  <c r="B876" i="2"/>
  <c r="B1609" i="2"/>
  <c r="B1144" i="2"/>
  <c r="B898" i="2"/>
  <c r="B560" i="2"/>
  <c r="B583" i="2"/>
  <c r="B1176" i="2"/>
  <c r="B68" i="2"/>
  <c r="B1440" i="2"/>
  <c r="B533" i="2"/>
  <c r="B262" i="2"/>
  <c r="B655" i="2"/>
  <c r="B1051" i="2"/>
  <c r="B423" i="2"/>
  <c r="B164" i="2"/>
  <c r="B1625" i="2"/>
  <c r="B1353" i="2"/>
  <c r="B646" i="2"/>
  <c r="B1027" i="2"/>
  <c r="B1585" i="2"/>
  <c r="B591" i="2"/>
  <c r="B590" i="2"/>
  <c r="B1211" i="2"/>
  <c r="B914" i="2"/>
  <c r="B1042" i="2"/>
  <c r="B891" i="2"/>
  <c r="B575" i="2"/>
  <c r="B894" i="2"/>
  <c r="B189" i="2"/>
  <c r="B860" i="2"/>
  <c r="B1100" i="2"/>
  <c r="B463" i="2"/>
  <c r="B334" i="2"/>
  <c r="B569" i="2"/>
  <c r="B180" i="2"/>
  <c r="B1210" i="2"/>
  <c r="B1525" i="2"/>
  <c r="B1064" i="2"/>
  <c r="B518" i="2"/>
  <c r="B1512" i="2"/>
  <c r="B1299" i="2"/>
  <c r="B555" i="2"/>
  <c r="B749" i="2"/>
  <c r="B1528" i="2"/>
  <c r="B219" i="2"/>
  <c r="B982" i="2"/>
  <c r="B422" i="2"/>
  <c r="B840" i="2"/>
  <c r="B1185" i="2"/>
  <c r="B983" i="2"/>
  <c r="B664" i="2"/>
  <c r="B659" i="2"/>
  <c r="B992" i="2"/>
  <c r="B649" i="2"/>
  <c r="B957" i="2"/>
  <c r="B893" i="2"/>
  <c r="B848" i="2"/>
  <c r="B949" i="2"/>
  <c r="B284" i="2"/>
  <c r="B1132" i="2"/>
  <c r="B1016" i="2"/>
  <c r="B729" i="2"/>
  <c r="B220" i="2"/>
  <c r="B1172" i="2"/>
  <c r="B218" i="2"/>
  <c r="B325" i="2"/>
  <c r="B1009" i="2"/>
  <c r="B269" i="2"/>
  <c r="B1018" i="2"/>
  <c r="B1179" i="2"/>
  <c r="B1177" i="2"/>
  <c r="B974" i="2"/>
  <c r="B1368" i="2"/>
  <c r="B878" i="2"/>
  <c r="B1123" i="2"/>
  <c r="B1490" i="2"/>
  <c r="B1229" i="2"/>
  <c r="B384" i="2"/>
  <c r="B909" i="2"/>
  <c r="B250" i="2"/>
  <c r="B1451" i="2"/>
  <c r="B375" i="2"/>
  <c r="B622" i="2"/>
  <c r="B889" i="2"/>
  <c r="B481" i="2"/>
  <c r="B619" i="2"/>
  <c r="B994" i="2"/>
  <c r="B582" i="2"/>
  <c r="B986" i="2"/>
  <c r="B581" i="2"/>
  <c r="B954" i="2"/>
  <c r="B809" i="2"/>
  <c r="B858" i="2"/>
  <c r="B880" i="2"/>
  <c r="B501" i="2"/>
  <c r="B1219" i="2"/>
  <c r="B437" i="2"/>
  <c r="B826" i="2"/>
  <c r="B165" i="2"/>
  <c r="B1155" i="2"/>
  <c r="B966" i="2"/>
  <c r="B493" i="2"/>
  <c r="B1298" i="2"/>
  <c r="B1231" i="2"/>
  <c r="B855" i="2"/>
  <c r="B1221" i="2"/>
  <c r="B680" i="2"/>
  <c r="B776" i="2"/>
  <c r="B871" i="2"/>
  <c r="B1297" i="2"/>
  <c r="B967" i="2"/>
  <c r="B681" i="2"/>
  <c r="B479" i="2"/>
  <c r="B987" i="2"/>
  <c r="B800" i="2"/>
  <c r="B972" i="2"/>
  <c r="B245" i="2"/>
  <c r="B626" i="2"/>
  <c r="B1089" i="2"/>
  <c r="B690" i="2"/>
  <c r="B1309" i="2"/>
  <c r="B814" i="2"/>
  <c r="B421" i="2"/>
  <c r="B472" i="2"/>
  <c r="B210" i="2"/>
  <c r="B120" i="2"/>
  <c r="B1105" i="2"/>
  <c r="B274" i="2"/>
  <c r="B37" i="2"/>
  <c r="B1011" i="2"/>
  <c r="B1055" i="2"/>
  <c r="B651" i="2"/>
  <c r="B522" i="2"/>
  <c r="B625" i="2"/>
  <c r="B1578" i="2"/>
  <c r="B1084" i="2"/>
  <c r="B1613" i="2"/>
  <c r="B692" i="2"/>
  <c r="B104" i="2"/>
  <c r="B993" i="2"/>
  <c r="B1612" i="2"/>
  <c r="B1487" i="2"/>
  <c r="B489" i="2"/>
  <c r="B389" i="2"/>
  <c r="B339" i="2"/>
  <c r="B596" i="2"/>
  <c r="B1615" i="2"/>
  <c r="B629" i="2"/>
  <c r="B275" i="2"/>
  <c r="B1626" i="2"/>
  <c r="B157" i="2"/>
  <c r="B23" i="2"/>
  <c r="B1195" i="2"/>
  <c r="B1271" i="2"/>
  <c r="B572" i="2"/>
  <c r="B1330" i="2"/>
  <c r="B1065" i="2"/>
  <c r="B1452" i="2"/>
  <c r="B896" i="2"/>
  <c r="B150" i="2"/>
  <c r="B1140" i="2"/>
  <c r="B1131" i="2"/>
  <c r="B213" i="2"/>
  <c r="B599" i="2"/>
  <c r="B844" i="2"/>
  <c r="B1507" i="2"/>
  <c r="B1217" i="2"/>
  <c r="B803" i="2"/>
  <c r="B1127" i="2"/>
  <c r="B408" i="2"/>
  <c r="B585" i="2"/>
  <c r="B576" i="2"/>
  <c r="B1091" i="2"/>
  <c r="B215" i="2"/>
  <c r="B1416" i="2"/>
  <c r="B480" i="2"/>
  <c r="B1261" i="2"/>
  <c r="B1510" i="2"/>
  <c r="B1531" i="2"/>
  <c r="B1066" i="2"/>
  <c r="B1465" i="2"/>
  <c r="B1539" i="2"/>
  <c r="B1532" i="2"/>
  <c r="B75" i="2"/>
  <c r="B86" i="2"/>
  <c r="B964" i="2"/>
  <c r="B1513" i="2"/>
  <c r="B1288" i="2"/>
  <c r="B1591" i="2"/>
  <c r="B738" i="2"/>
  <c r="B817" i="2"/>
  <c r="B588" i="2"/>
  <c r="B1486" i="2"/>
  <c r="B1242" i="2"/>
  <c r="B1533" i="2"/>
  <c r="B1463" i="2"/>
  <c r="B1141" i="2"/>
  <c r="B1462" i="2"/>
  <c r="B1215" i="2"/>
  <c r="B1253" i="2"/>
  <c r="B1482" i="2"/>
  <c r="B1590" i="2"/>
  <c r="B549" i="2"/>
  <c r="B394" i="2"/>
  <c r="B1168" i="2"/>
  <c r="B1264" i="2"/>
  <c r="B630" i="2"/>
  <c r="B1530" i="2"/>
  <c r="B1474" i="2"/>
  <c r="B755" i="2"/>
  <c r="B1566" i="2"/>
  <c r="B1502" i="2"/>
  <c r="B1026" i="2"/>
  <c r="B236" i="2"/>
  <c r="B1450" i="2"/>
  <c r="B1270" i="2"/>
  <c r="B1291" i="2"/>
  <c r="B1339" i="2"/>
  <c r="B1081" i="2"/>
  <c r="B1456" i="2"/>
  <c r="B1083" i="2"/>
  <c r="B1407" i="2"/>
  <c r="B360" i="2"/>
  <c r="B163" i="2"/>
  <c r="B1479" i="2"/>
  <c r="B571" i="2"/>
  <c r="B1279" i="2"/>
  <c r="B573" i="2"/>
  <c r="B550" i="2"/>
  <c r="B584" i="2"/>
  <c r="B589" i="2"/>
  <c r="B51" i="2"/>
  <c r="B1281" i="2"/>
  <c r="B1454" i="2"/>
  <c r="B1493" i="2"/>
  <c r="B574" i="2"/>
  <c r="B112" i="2"/>
  <c r="B1189" i="2"/>
  <c r="B850" i="2"/>
  <c r="B1556" i="2"/>
  <c r="B1031" i="2"/>
  <c r="B1516" i="2"/>
  <c r="B20" i="2"/>
  <c r="B1449" i="2"/>
  <c r="B611" i="2"/>
  <c r="B705" i="2"/>
  <c r="B678" i="2"/>
  <c r="B1475" i="2"/>
  <c r="B115" i="2"/>
  <c r="B988" i="2"/>
  <c r="B653" i="2"/>
  <c r="B1234" i="2"/>
  <c r="B475" i="2"/>
  <c r="B1592" i="2"/>
  <c r="B1236" i="2"/>
  <c r="B1514" i="2"/>
  <c r="B903" i="2"/>
  <c r="B291" i="2"/>
  <c r="B937" i="2"/>
  <c r="B1188" i="2"/>
  <c r="B928" i="2"/>
  <c r="B487" i="2"/>
  <c r="B1178" i="2"/>
  <c r="B335" i="2"/>
  <c r="B1286" i="2"/>
  <c r="B1551" i="2"/>
  <c r="B777" i="2"/>
  <c r="B345" i="2"/>
  <c r="B267" i="2"/>
  <c r="B924" i="2"/>
  <c r="B902" i="2"/>
  <c r="B77" i="2"/>
  <c r="B162" i="2"/>
  <c r="B1549" i="2"/>
  <c r="B464" i="2"/>
  <c r="B347" i="2"/>
  <c r="B203" i="2"/>
  <c r="B1076" i="2"/>
  <c r="B367" i="2"/>
  <c r="B337" i="2"/>
  <c r="B1228" i="2"/>
  <c r="B442" i="2"/>
  <c r="B598" i="2"/>
  <c r="B363" i="2"/>
  <c r="B1120" i="2"/>
  <c r="B696" i="2"/>
  <c r="B811" i="2"/>
  <c r="B126" i="2"/>
  <c r="B905" i="2"/>
  <c r="B1143" i="2"/>
  <c r="B778" i="2"/>
  <c r="B920" i="2"/>
  <c r="B841" i="2"/>
  <c r="B998" i="2"/>
  <c r="B392" i="2"/>
  <c r="B818" i="2"/>
  <c r="B263" i="2"/>
  <c r="B1095" i="2"/>
  <c r="B936" i="2"/>
  <c r="B1485" i="2"/>
  <c r="B1280" i="2"/>
  <c r="B1135" i="2"/>
  <c r="B271" i="2"/>
  <c r="B226" i="2"/>
  <c r="B507" i="2"/>
  <c r="B414" i="2"/>
  <c r="B1524" i="2"/>
  <c r="B941" i="2"/>
  <c r="B715" i="2"/>
  <c r="B620" i="2"/>
  <c r="B281" i="2"/>
  <c r="B425" i="2"/>
  <c r="B313" i="2"/>
  <c r="B1466" i="2"/>
  <c r="B674" i="2"/>
  <c r="B948" i="2"/>
  <c r="B439" i="2"/>
  <c r="B779" i="2"/>
  <c r="B1085" i="2"/>
  <c r="B1441" i="2"/>
  <c r="B965" i="2"/>
  <c r="B482" i="2"/>
  <c r="B766" i="2"/>
  <c r="B782" i="2"/>
  <c r="B101" i="2"/>
  <c r="B251" i="2"/>
  <c r="B1062" i="2"/>
  <c r="B654" i="2"/>
  <c r="B856" i="2"/>
  <c r="B214" i="2"/>
  <c r="B506" i="2"/>
  <c r="B825" i="2"/>
  <c r="B652" i="2"/>
  <c r="B1534" i="2"/>
  <c r="B799" i="2"/>
  <c r="B819" i="2"/>
  <c r="B872" i="2"/>
  <c r="B310" i="2"/>
  <c r="B241" i="2"/>
  <c r="B138" i="2"/>
  <c r="B393" i="2"/>
  <c r="B155" i="2"/>
  <c r="B697" i="2"/>
  <c r="B1237" i="2"/>
  <c r="B1201" i="2"/>
  <c r="B248" i="2"/>
  <c r="B259" i="2"/>
  <c r="B17" i="2"/>
  <c r="B351" i="2"/>
  <c r="B260" i="2"/>
  <c r="B1164" i="2"/>
  <c r="B127" i="2"/>
  <c r="B877" i="2"/>
  <c r="B276" i="2"/>
  <c r="B511" i="2"/>
  <c r="B851" i="2"/>
  <c r="B365" i="2"/>
  <c r="B831" i="2"/>
  <c r="B1047" i="2"/>
  <c r="B149" i="2"/>
  <c r="B399" i="2"/>
  <c r="B1477" i="2"/>
  <c r="B1501" i="2"/>
  <c r="B1483" i="2"/>
  <c r="B1542" i="2"/>
  <c r="B1302" i="2"/>
  <c r="B516" i="2"/>
  <c r="B253" i="2"/>
  <c r="B1033" i="2"/>
  <c r="B146" i="2"/>
  <c r="B931" i="2"/>
  <c r="B341" i="2"/>
  <c r="B1103" i="2"/>
  <c r="B397" i="2"/>
  <c r="B1499" i="2"/>
  <c r="B272" i="2"/>
  <c r="B1119" i="2"/>
  <c r="B828" i="2"/>
  <c r="B1097" i="2"/>
  <c r="B1204" i="2"/>
  <c r="B142" i="2"/>
  <c r="B55" i="2"/>
  <c r="B1536" i="2"/>
  <c r="B615" i="2"/>
  <c r="B280" i="2"/>
  <c r="B46" i="2"/>
  <c r="B1259" i="2"/>
  <c r="B862" i="2"/>
  <c r="B497" i="2"/>
  <c r="B70" i="2"/>
  <c r="B922" i="2"/>
  <c r="B1206" i="2"/>
  <c r="B436" i="2"/>
  <c r="B1190" i="2"/>
  <c r="B616" i="2"/>
  <c r="B1049" i="2"/>
  <c r="B175" i="2"/>
  <c r="B1002" i="2"/>
  <c r="B1602" i="2"/>
  <c r="B1054" i="2"/>
  <c r="B1504" i="2"/>
  <c r="B713" i="2"/>
  <c r="B1175" i="2"/>
  <c r="B378" i="2"/>
  <c r="B108" i="2"/>
  <c r="B1098" i="2"/>
  <c r="B430" i="2"/>
  <c r="B462" i="2"/>
  <c r="B1003" i="2"/>
  <c r="B299" i="2"/>
  <c r="B264" i="2"/>
  <c r="B513" i="2"/>
  <c r="B1207" i="2"/>
  <c r="B1090" i="2"/>
  <c r="B386" i="2"/>
  <c r="B114" i="2"/>
  <c r="B923" i="2"/>
  <c r="B204" i="2"/>
  <c r="B609" i="2"/>
  <c r="B355" i="2"/>
  <c r="B739" i="2"/>
  <c r="B1608" i="2"/>
  <c r="B554" i="2"/>
  <c r="B230" i="2"/>
  <c r="B780" i="2"/>
  <c r="B607" i="2"/>
  <c r="B1171" i="2"/>
  <c r="B300" i="2"/>
  <c r="B628" i="2"/>
  <c r="B348" i="2"/>
  <c r="B612" i="2"/>
  <c r="B940" i="2"/>
  <c r="B835" i="2"/>
  <c r="B968" i="2"/>
  <c r="B239" i="2"/>
  <c r="B1138" i="2"/>
  <c r="B1473" i="2"/>
  <c r="B1244" i="2"/>
  <c r="B1555" i="2"/>
  <c r="B373" i="2"/>
  <c r="B838" i="2"/>
  <c r="B512" i="2"/>
  <c r="B793" i="2"/>
  <c r="B1048" i="2"/>
  <c r="B702" i="2"/>
  <c r="B257" i="2"/>
  <c r="B879" i="2"/>
  <c r="B457" i="2"/>
  <c r="B216" i="2"/>
  <c r="B448" i="2"/>
  <c r="B1063" i="2"/>
  <c r="B319" i="2"/>
  <c r="B338" i="2"/>
  <c r="B1311" i="2"/>
  <c r="B643" i="2"/>
  <c r="B217" i="2"/>
  <c r="B1104" i="2"/>
  <c r="B25" i="2"/>
  <c r="B1092" i="2"/>
  <c r="B311" i="2"/>
  <c r="B873" i="2"/>
  <c r="B944" i="2"/>
  <c r="B901" i="2"/>
  <c r="B1146" i="2"/>
  <c r="B667" i="2"/>
  <c r="B1052" i="2"/>
  <c r="B374" i="2"/>
  <c r="B1571" i="2"/>
  <c r="B30" i="2"/>
  <c r="B369" i="2"/>
  <c r="B888" i="2"/>
  <c r="B496" i="2"/>
  <c r="B361" i="2"/>
  <c r="B724" i="2"/>
  <c r="B1129" i="2"/>
  <c r="B976" i="2"/>
  <c r="B424" i="2"/>
  <c r="B718" i="2"/>
  <c r="B605" i="2"/>
  <c r="B531" i="2"/>
  <c r="B254" i="2"/>
  <c r="B39" i="2"/>
  <c r="B854" i="2"/>
  <c r="B1618" i="2"/>
  <c r="B1004" i="2"/>
  <c r="B107" i="2"/>
  <c r="B504" i="2"/>
  <c r="B459" i="2"/>
  <c r="B1021" i="2"/>
  <c r="B307" i="2"/>
  <c r="B823" i="2"/>
  <c r="B656" i="2"/>
  <c r="B316" i="2"/>
  <c r="B675" i="2"/>
  <c r="B252" i="2"/>
  <c r="B1115" i="2"/>
  <c r="B350" i="2"/>
  <c r="B134" i="2"/>
  <c r="B327" i="2"/>
  <c r="B28" i="2"/>
  <c r="B270" i="2"/>
  <c r="B1117" i="2"/>
  <c r="B812" i="2"/>
  <c r="B563" i="2"/>
  <c r="B1216" i="2"/>
  <c r="B11" i="2"/>
  <c r="B1209" i="2"/>
  <c r="B29" i="2"/>
  <c r="B71" i="2"/>
  <c r="B168" i="2"/>
  <c r="B357" i="2"/>
  <c r="B542" i="2"/>
  <c r="B66" i="2"/>
  <c r="B926" i="2"/>
  <c r="B637" i="2"/>
  <c r="B1225" i="2"/>
  <c r="B235" i="2"/>
  <c r="B807" i="2"/>
  <c r="B1365" i="2"/>
  <c r="B1614" i="2"/>
  <c r="B484" i="2"/>
  <c r="B332" i="2"/>
  <c r="B417" i="2"/>
  <c r="B1343" i="2"/>
  <c r="B1577" i="2"/>
  <c r="B1214" i="2"/>
  <c r="B679" i="2"/>
  <c r="B1598" i="2"/>
  <c r="B1478" i="2"/>
  <c r="B349" i="2"/>
  <c r="B1058" i="2"/>
  <c r="B95" i="2"/>
  <c r="B754" i="2"/>
  <c r="B420" i="2"/>
  <c r="B159" i="2"/>
  <c r="B1227" i="2"/>
  <c r="B195" i="2"/>
  <c r="B1588" i="2"/>
  <c r="B147" i="2"/>
  <c r="B231" i="2"/>
  <c r="B433" i="2"/>
  <c r="B1082" i="2"/>
  <c r="B426" i="2"/>
  <c r="B434" i="2"/>
  <c r="B256" i="2"/>
  <c r="B435" i="2"/>
  <c r="B40" i="2"/>
  <c r="B14" i="2"/>
  <c r="B16" i="2"/>
  <c r="B382" i="2"/>
  <c r="B368" i="2"/>
  <c r="B285" i="2"/>
  <c r="B64" i="2"/>
  <c r="B136" i="2"/>
  <c r="B460" i="2"/>
  <c r="B645" i="2"/>
  <c r="B139" i="2"/>
  <c r="B288" i="2"/>
  <c r="B1137" i="2"/>
  <c r="B72" i="2"/>
  <c r="B1576" i="2"/>
  <c r="B206" i="2"/>
  <c r="B1480" i="2"/>
  <c r="B312" i="2"/>
  <c r="B1461" i="2"/>
  <c r="B100" i="2"/>
  <c r="B1272" i="2"/>
  <c r="B76" i="2"/>
  <c r="B21" i="2"/>
  <c r="B1032" i="2"/>
  <c r="B1184" i="2"/>
  <c r="B1470" i="2"/>
  <c r="B277" i="2"/>
  <c r="B429" i="2"/>
  <c r="B170" i="2"/>
  <c r="B693" i="2"/>
  <c r="B296" i="2"/>
  <c r="B603" i="2"/>
  <c r="B233" i="2"/>
  <c r="B156" i="2"/>
  <c r="B1624" i="2"/>
  <c r="B1094" i="2"/>
  <c r="B867" i="2"/>
  <c r="B19" i="2"/>
  <c r="B261" i="2"/>
  <c r="B15" i="2"/>
  <c r="B1503" i="2"/>
  <c r="B955" i="2"/>
  <c r="B98" i="2"/>
  <c r="B552" i="2"/>
  <c r="B1484" i="2"/>
  <c r="B947" i="2"/>
  <c r="B47" i="2"/>
  <c r="B1045" i="2"/>
  <c r="B13" i="2"/>
  <c r="B352" i="2"/>
  <c r="B18" i="2"/>
  <c r="B176" i="2"/>
  <c r="B265" i="2"/>
  <c r="B929" i="2"/>
  <c r="B428" i="2"/>
  <c r="B1497" i="2"/>
  <c r="B765" i="2"/>
  <c r="B1278" i="2"/>
  <c r="B548" i="2"/>
  <c r="B42" i="2"/>
  <c r="B1102" i="2"/>
  <c r="B1517" i="2"/>
  <c r="B385" i="2"/>
  <c r="B7" i="2"/>
  <c r="B8" i="2"/>
  <c r="B232" i="2"/>
  <c r="B469" i="2"/>
  <c r="B60" i="2"/>
  <c r="B567" i="2"/>
  <c r="B647" i="2"/>
  <c r="B62" i="2"/>
  <c r="B824" i="2"/>
  <c r="B927" i="2"/>
  <c r="B1142" i="2"/>
  <c r="B1061" i="2"/>
  <c r="B1562" i="2"/>
  <c r="B1106" i="2"/>
  <c r="B344" i="2"/>
  <c r="B617" i="2"/>
  <c r="B171" i="2"/>
  <c r="B380" i="2"/>
  <c r="B930" i="2"/>
  <c r="B963" i="2"/>
  <c r="B1238" i="2"/>
  <c r="B1116" i="2"/>
  <c r="B996" i="2"/>
  <c r="B1124" i="2"/>
  <c r="B1147" i="2"/>
  <c r="B1180" i="2"/>
  <c r="B444" i="2"/>
  <c r="B303" i="2"/>
  <c r="B1194" i="2"/>
  <c r="B783" i="2"/>
  <c r="B829" i="2"/>
  <c r="B1266" i="2"/>
  <c r="B907" i="2"/>
  <c r="B661" i="2"/>
  <c r="B79" i="2"/>
  <c r="B781" i="2"/>
  <c r="B910" i="2"/>
  <c r="B521" i="2"/>
  <c r="B123" i="2"/>
  <c r="B322" i="2"/>
  <c r="B1565" i="2"/>
  <c r="B82" i="2"/>
  <c r="B773" i="2"/>
  <c r="B413" i="2"/>
  <c r="B1023" i="2"/>
  <c r="B1153" i="2"/>
  <c r="B1151" i="2"/>
  <c r="B137" i="2"/>
  <c r="B1046" i="2"/>
  <c r="B857" i="2"/>
  <c r="B227" i="2"/>
  <c r="B884" i="2"/>
  <c r="B1313" i="2"/>
  <c r="B786" i="2"/>
  <c r="B113" i="2"/>
  <c r="B1255" i="2"/>
  <c r="B1273" i="2"/>
  <c r="B309" i="2"/>
  <c r="B535" i="2"/>
  <c r="B1432" i="2"/>
  <c r="B1355" i="2"/>
  <c r="B1361" i="2"/>
  <c r="B488" i="2"/>
  <c r="B1410" i="2"/>
  <c r="B1467" i="2"/>
  <c r="B410" i="2"/>
  <c r="B695" i="2"/>
  <c r="B760" i="2"/>
  <c r="B1338" i="2"/>
  <c r="B1222" i="2"/>
  <c r="B1387" i="2"/>
  <c r="B1403" i="2"/>
  <c r="B1340" i="2"/>
  <c r="B1108" i="2"/>
  <c r="B238" i="2"/>
  <c r="B1468" i="2"/>
  <c r="B1545" i="2"/>
  <c r="B565" i="2"/>
  <c r="B515" i="2"/>
  <c r="B1366" i="2"/>
  <c r="B182" i="2"/>
  <c r="B1558" i="2"/>
  <c r="B1319" i="2"/>
  <c r="B431" i="2"/>
  <c r="B796" i="2"/>
  <c r="B93" i="2"/>
  <c r="B1616" i="2"/>
  <c r="B536" i="2"/>
  <c r="B1212" i="2"/>
  <c r="B1350" i="2"/>
  <c r="B400" i="2"/>
  <c r="B1074" i="2"/>
  <c r="B1070" i="2"/>
  <c r="B1436" i="2"/>
  <c r="B676" i="2"/>
  <c r="B1508" i="2"/>
  <c r="B445" i="2"/>
  <c r="B440" i="2"/>
  <c r="B1392" i="2"/>
  <c r="B1492" i="2"/>
  <c r="B328" i="2"/>
  <c r="B1393" i="2"/>
  <c r="B1314" i="2"/>
  <c r="B1333" i="2"/>
  <c r="B1258" i="2"/>
  <c r="B346" i="2"/>
  <c r="B323" i="2"/>
  <c r="B407" i="2"/>
  <c r="B1134" i="2"/>
  <c r="B1287" i="2"/>
  <c r="B1422" i="2"/>
  <c r="B202" i="2"/>
  <c r="B1520" i="2"/>
  <c r="B258" i="2"/>
  <c r="B169" i="2"/>
  <c r="B1072" i="2"/>
  <c r="B953" i="2"/>
  <c r="B1620" i="2"/>
  <c r="B279" i="2"/>
  <c r="B1257" i="2"/>
  <c r="B1540" i="2"/>
  <c r="B658" i="2"/>
  <c r="B870" i="2"/>
  <c r="B1363" i="2"/>
  <c r="B1372" i="2"/>
  <c r="B92" i="2"/>
  <c r="B499" i="2"/>
  <c r="B141" i="2"/>
  <c r="B1356" i="2"/>
  <c r="B371" i="2"/>
  <c r="B1310" i="2"/>
  <c r="B662" i="2"/>
  <c r="B490" i="2"/>
  <c r="B1426" i="2"/>
  <c r="B1550" i="2"/>
  <c r="B1572" i="2"/>
  <c r="B36" i="2"/>
  <c r="B354" i="2"/>
  <c r="B1053" i="2"/>
  <c r="B1247" i="2"/>
  <c r="B883" i="2"/>
  <c r="B1587" i="2"/>
  <c r="B343" i="2"/>
  <c r="B1421" i="2"/>
  <c r="B743" i="2"/>
  <c r="B90" i="2"/>
  <c r="B820" i="2"/>
  <c r="B925" i="2"/>
  <c r="B950" i="2"/>
  <c r="B500" i="2"/>
  <c r="B1296" i="2"/>
  <c r="B981" i="2"/>
  <c r="B1446" i="2"/>
  <c r="B624" i="2"/>
  <c r="B665" i="2"/>
  <c r="B85" i="2"/>
  <c r="B282" i="2"/>
  <c r="B1548" i="2"/>
  <c r="B1203" i="2"/>
  <c r="B1498" i="2"/>
  <c r="B1294" i="2"/>
  <c r="B336" i="2"/>
  <c r="B1357" i="2"/>
  <c r="B1303" i="2"/>
  <c r="B1580" i="2"/>
  <c r="B517" i="2"/>
  <c r="B396" i="2"/>
  <c r="B1559" i="2"/>
  <c r="B1460" i="2"/>
  <c r="B769" i="2"/>
  <c r="B450" i="2"/>
  <c r="B1581" i="2"/>
  <c r="B991" i="2"/>
  <c r="B1060" i="2"/>
  <c r="B293" i="2"/>
  <c r="B669" i="2"/>
  <c r="B61" i="2"/>
  <c r="B608" i="2"/>
  <c r="B1401" i="2"/>
  <c r="B1073" i="2"/>
  <c r="B1597" i="2"/>
  <c r="B1370" i="2"/>
  <c r="B539" i="2"/>
  <c r="B74" i="2"/>
  <c r="B191" i="2"/>
  <c r="B438" i="2"/>
  <c r="B161" i="2"/>
  <c r="B748" i="2"/>
  <c r="B1494" i="2"/>
  <c r="B752" i="2"/>
  <c r="B166" i="2"/>
  <c r="B84" i="2"/>
  <c r="B1336" i="2"/>
  <c r="B1284" i="2"/>
  <c r="B331" i="2"/>
  <c r="B816" i="2"/>
  <c r="B201" i="2"/>
  <c r="B476" i="2"/>
  <c r="B498" i="2"/>
  <c r="B1476" i="2"/>
  <c r="B561" i="2"/>
  <c r="B1369" i="2"/>
  <c r="B1068" i="2"/>
  <c r="B1348" i="2"/>
  <c r="B1376" i="2"/>
  <c r="B1390" i="2"/>
  <c r="B587" i="2"/>
  <c r="B1013" i="2"/>
  <c r="B1552" i="2"/>
  <c r="B1374" i="2"/>
  <c r="B1245" i="2"/>
  <c r="B742" i="2"/>
  <c r="B143" i="2"/>
  <c r="B200" i="2"/>
  <c r="B1583" i="2"/>
  <c r="B1317" i="2"/>
  <c r="B1315" i="2"/>
  <c r="B1439" i="2"/>
  <c r="B1308" i="2"/>
  <c r="B224" i="2"/>
  <c r="B1059" i="2"/>
  <c r="B764" i="2"/>
  <c r="B130" i="2"/>
  <c r="B1307" i="2"/>
  <c r="B1430" i="2"/>
  <c r="B958" i="2"/>
  <c r="B48" i="2"/>
  <c r="B1404" i="2"/>
  <c r="B810" i="2"/>
  <c r="B1170" i="2"/>
  <c r="B372" i="2"/>
  <c r="B1584" i="2"/>
  <c r="B419" i="2"/>
  <c r="B579" i="2"/>
  <c r="B1017" i="2"/>
  <c r="B1412" i="2"/>
  <c r="B528" i="2"/>
  <c r="B188" i="2"/>
  <c r="B32" i="2"/>
  <c r="B1414" i="2"/>
  <c r="B477" i="2"/>
  <c r="B1318" i="2"/>
  <c r="B1346" i="2"/>
  <c r="B1316" i="2"/>
  <c r="B763" i="2"/>
  <c r="B404" i="2"/>
  <c r="B1086" i="2"/>
  <c r="B1187" i="2"/>
  <c r="B1398" i="2"/>
  <c r="B985" i="2"/>
  <c r="B167" i="2"/>
  <c r="B1433" i="2"/>
  <c r="B388" i="2"/>
  <c r="B1442" i="2"/>
  <c r="B1326" i="2"/>
  <c r="B534" i="2"/>
  <c r="B54" i="2"/>
  <c r="B1380" i="2"/>
  <c r="B183" i="2"/>
  <c r="B1359" i="2"/>
  <c r="B852" i="2"/>
  <c r="B376" i="2"/>
  <c r="B121" i="2"/>
  <c r="B1263" i="2"/>
  <c r="B670" i="2"/>
  <c r="B1274" i="2"/>
  <c r="B1324" i="2"/>
  <c r="B1579" i="2"/>
  <c r="B179" i="2"/>
  <c r="B441" i="2"/>
  <c r="B1332" i="2"/>
  <c r="B1427" i="2"/>
  <c r="B556" i="2"/>
  <c r="B1367" i="2"/>
  <c r="B1312" i="2"/>
  <c r="B1371" i="2"/>
  <c r="B1239" i="2"/>
  <c r="B1328" i="2"/>
  <c r="B370" i="2"/>
  <c r="B789" i="2"/>
  <c r="B492" i="2"/>
  <c r="B1354" i="2"/>
  <c r="B1015" i="2"/>
  <c r="B1496" i="2"/>
  <c r="B24" i="2"/>
  <c r="B81" i="2"/>
  <c r="B731" i="2"/>
  <c r="B1352" i="2"/>
  <c r="B1158" i="2"/>
  <c r="B1337" i="2"/>
  <c r="B1409" i="2"/>
  <c r="B1406" i="2"/>
  <c r="B623" i="2"/>
  <c r="B50" i="2"/>
  <c r="B1301" i="2"/>
  <c r="B324" i="2"/>
  <c r="B1411" i="2"/>
  <c r="B1269" i="2"/>
  <c r="B1025" i="2"/>
  <c r="B1429" i="2"/>
  <c r="B1322" i="2"/>
  <c r="B1596" i="2"/>
  <c r="B1391" i="2"/>
  <c r="B184" i="2"/>
  <c r="B1381" i="2"/>
  <c r="B1389" i="2"/>
  <c r="B839" i="2"/>
  <c r="B525" i="2"/>
  <c r="B131" i="2"/>
  <c r="B1428" i="2"/>
  <c r="B557" i="2"/>
  <c r="B1327" i="2"/>
  <c r="B9" i="2"/>
  <c r="B1491" i="2"/>
  <c r="B1386" i="2"/>
  <c r="B1431" i="2"/>
  <c r="B1377" i="2"/>
  <c r="B1425" i="2"/>
  <c r="B1394" i="2"/>
  <c r="B1295" i="2"/>
  <c r="B1285" i="2"/>
  <c r="B1248" i="2"/>
  <c r="B1617" i="2"/>
  <c r="B91" i="2"/>
  <c r="B364" i="2"/>
  <c r="B33" i="2"/>
  <c r="B1382" i="2"/>
  <c r="B402" i="2"/>
  <c r="B242" i="2"/>
  <c r="B1537" i="2"/>
  <c r="B73" i="2"/>
  <c r="B415" i="2"/>
  <c r="B1378" i="2"/>
  <c r="B1379" i="2"/>
  <c r="B546" i="2"/>
  <c r="B562" i="2"/>
  <c r="B1360" i="2"/>
  <c r="B538" i="2"/>
  <c r="B1603" i="2"/>
  <c r="B683" i="2"/>
  <c r="B96" i="2"/>
  <c r="B815" i="2"/>
  <c r="B1423" i="2"/>
  <c r="B317" i="2"/>
  <c r="B1375" i="2"/>
  <c r="B1282" i="2"/>
  <c r="B1582" i="2"/>
  <c r="B788" i="2"/>
  <c r="B1415" i="2"/>
  <c r="B701" i="2"/>
  <c r="B12" i="2"/>
  <c r="B1325" i="2"/>
  <c r="B1600" i="2"/>
  <c r="B1574" i="2"/>
  <c r="B1277" i="2"/>
  <c r="B1417" i="2"/>
  <c r="B720" i="2"/>
  <c r="B1321" i="2"/>
  <c r="B1418" i="2"/>
  <c r="B1341" i="2"/>
  <c r="B103" i="2"/>
  <c r="B243" i="2"/>
  <c r="B648" i="2"/>
  <c r="B1160" i="2"/>
  <c r="B190" i="2"/>
  <c r="B135" i="2"/>
  <c r="B1038" i="2"/>
  <c r="B1419" i="2"/>
  <c r="B747" i="2"/>
  <c r="B700" i="2"/>
  <c r="B1345" i="2"/>
  <c r="B1304" i="2"/>
  <c r="B1563" i="2"/>
  <c r="B151" i="2"/>
  <c r="B1399" i="2"/>
  <c r="B1331" i="2"/>
  <c r="B1434" i="2"/>
  <c r="B881" i="2"/>
  <c r="B1413" i="2"/>
  <c r="B1334" i="2"/>
  <c r="B173" i="2"/>
  <c r="B273" i="2"/>
  <c r="B1438" i="2"/>
  <c r="B1400" i="2"/>
  <c r="B1183" i="2"/>
  <c r="B510" i="2"/>
  <c r="B530" i="2"/>
  <c r="B1293" i="2"/>
  <c r="B1344" i="2"/>
  <c r="B1599" i="2"/>
  <c r="B283" i="2"/>
  <c r="B340" i="2"/>
  <c r="B863" i="2"/>
  <c r="B1067" i="2"/>
  <c r="B551" i="2"/>
  <c r="B1182" i="2"/>
  <c r="B601" i="2"/>
  <c r="B1364" i="2"/>
  <c r="B207" i="2"/>
  <c r="B1154" i="2"/>
  <c r="B1605" i="2"/>
  <c r="B1595" i="2"/>
  <c r="B59" i="2"/>
  <c r="B906" i="2"/>
  <c r="B990" i="2"/>
  <c r="B406" i="2"/>
  <c r="B918" i="2"/>
  <c r="B94" i="2"/>
  <c r="B447" i="2"/>
  <c r="B978" i="2"/>
  <c r="B342" i="2"/>
  <c r="B1527" i="2"/>
  <c r="B5" i="2"/>
  <c r="B668" i="2"/>
  <c r="B1535" i="2"/>
  <c r="B223" i="2"/>
  <c r="B1256" i="2"/>
  <c r="B999" i="2"/>
  <c r="B1111" i="2"/>
  <c r="B635" i="2"/>
  <c r="B1351" i="2"/>
  <c r="B503" i="2"/>
  <c r="B984" i="2"/>
  <c r="B1384" i="2"/>
  <c r="B1395" i="2"/>
  <c r="B698" i="2"/>
  <c r="B446" i="2"/>
  <c r="B22" i="2"/>
  <c r="B1292" i="2"/>
  <c r="B730" i="2"/>
  <c r="B768" i="2"/>
  <c r="B1469" i="2"/>
  <c r="B875" i="2"/>
  <c r="B491" i="2"/>
  <c r="B519" i="2"/>
  <c r="B1192" i="2"/>
  <c r="B1437" i="2"/>
  <c r="B1347" i="2"/>
  <c r="B129" i="2"/>
  <c r="B1358" i="2"/>
  <c r="B185" i="2"/>
  <c r="B1181" i="2"/>
  <c r="B1276" i="2"/>
  <c r="B1405" i="2"/>
  <c r="B294" i="2"/>
  <c r="B1362" i="2"/>
  <c r="B1223" i="2"/>
  <c r="B89" i="2"/>
  <c r="B1136" i="2"/>
  <c r="B208" i="2"/>
  <c r="B1122" i="2"/>
  <c r="B540" i="2"/>
  <c r="B1526" i="2"/>
  <c r="B1424" i="2"/>
  <c r="B1139" i="2"/>
  <c r="B1397" i="2"/>
  <c r="B1163" i="2"/>
  <c r="B172" i="2"/>
  <c r="B1420" i="2"/>
  <c r="B564" i="2"/>
  <c r="B1342" i="2"/>
  <c r="B326" i="2"/>
  <c r="B1349" i="2"/>
  <c r="B395" i="2"/>
  <c r="B292" i="2"/>
  <c r="B118" i="2"/>
  <c r="B111" i="2"/>
  <c r="B416" i="2"/>
  <c r="B305" i="2"/>
  <c r="B1040" i="2"/>
  <c r="B461" i="2"/>
  <c r="B1511" i="2"/>
  <c r="B403" i="2"/>
  <c r="B714" i="2"/>
  <c r="B1435" i="2"/>
  <c r="B1604" i="2"/>
  <c r="B1249" i="2"/>
  <c r="B87" i="2"/>
  <c r="B330" i="2"/>
  <c r="B741" i="2"/>
  <c r="B1402" i="2"/>
  <c r="B1488" i="2"/>
  <c r="B116" i="2"/>
  <c r="B1570" i="2"/>
  <c r="B353" i="2"/>
  <c r="B1152" i="2"/>
  <c r="B383" i="2"/>
  <c r="B1197" i="2"/>
  <c r="B106" i="2"/>
  <c r="B657" i="2"/>
  <c r="B1224" i="2"/>
  <c r="B381" i="2"/>
  <c r="B935" i="2"/>
  <c r="B707" i="2"/>
  <c r="B110" i="2"/>
  <c r="B304" i="2"/>
  <c r="B1518" i="2"/>
  <c r="B1096" i="2"/>
  <c r="B298" i="2"/>
  <c r="B153" i="2"/>
  <c r="B834" i="2"/>
  <c r="B912" i="2"/>
  <c r="B1472" i="2"/>
  <c r="B465" i="2"/>
  <c r="B412" i="2"/>
  <c r="B632" i="2"/>
  <c r="B249" i="2"/>
  <c r="B1275" i="2"/>
  <c r="B1220" i="2"/>
  <c r="B602" i="2"/>
  <c r="B244" i="2"/>
  <c r="B610" i="2"/>
  <c r="B1515" i="2"/>
  <c r="B362" i="2"/>
  <c r="B843" i="2"/>
  <c r="B689" i="2"/>
  <c r="B900" i="2"/>
  <c r="B1186" i="2"/>
  <c r="B558" i="2"/>
  <c r="B897" i="2"/>
  <c r="B1388" i="2"/>
  <c r="B140" i="2"/>
  <c r="B117" i="2"/>
  <c r="B427" i="2"/>
  <c r="B495" i="2"/>
  <c r="B320" i="2"/>
  <c r="B411" i="2"/>
  <c r="B568" i="2"/>
  <c r="B470" i="2"/>
  <c r="B559" i="2"/>
  <c r="B321" i="2"/>
  <c r="B390" i="2"/>
  <c r="B391" i="2"/>
  <c r="B237" i="2"/>
  <c r="B1012" i="2"/>
  <c r="B454" i="2"/>
  <c r="B69" i="2"/>
  <c r="B1039" i="2"/>
  <c r="B315" i="2"/>
  <c r="B1373" i="2"/>
  <c r="B822" i="2"/>
  <c r="B1250" i="2"/>
  <c r="B1218" i="2"/>
  <c r="B398" i="2"/>
  <c r="B618" i="2"/>
  <c r="B196" i="2"/>
  <c r="B614" i="2"/>
  <c r="B784" i="2"/>
  <c r="B1445" i="2"/>
  <c r="B973" i="2"/>
  <c r="B1213" i="2"/>
  <c r="B774" i="2"/>
  <c r="B301" i="2"/>
  <c r="B318" i="2"/>
  <c r="B1174" i="2"/>
  <c r="B721" i="2"/>
  <c r="B1243" i="2"/>
  <c r="B1149" i="2"/>
  <c r="B932" i="2"/>
  <c r="B418" i="2"/>
  <c r="B578" i="2"/>
  <c r="B672" i="2"/>
  <c r="B772" i="2"/>
  <c r="B1037" i="2"/>
  <c r="B1335" i="2"/>
  <c r="B1069" i="2"/>
  <c r="B520" i="2"/>
  <c r="B1458" i="2"/>
  <c r="B767" i="2"/>
  <c r="B527" i="2"/>
  <c r="B1198" i="2"/>
  <c r="B1383" i="2"/>
  <c r="B1444" i="2"/>
  <c r="B1056" i="2"/>
  <c r="B1169" i="2"/>
  <c r="B865" i="2"/>
  <c r="B673" i="2"/>
  <c r="B1008" i="2"/>
  <c r="B995" i="2"/>
  <c r="B205" i="2"/>
  <c r="B586" i="2"/>
  <c r="B1020" i="2"/>
  <c r="B989" i="2"/>
  <c r="B80" i="2"/>
  <c r="B228" i="2"/>
  <c r="B1621" i="2"/>
  <c r="B532" i="2"/>
  <c r="B833" i="2"/>
  <c r="B1044" i="2"/>
  <c r="B671" i="2"/>
  <c r="B787" i="2"/>
  <c r="B508" i="2"/>
  <c r="B1283" i="2"/>
  <c r="B1161" i="2"/>
  <c r="B845" i="2"/>
  <c r="B1408" i="2"/>
  <c r="B467" i="2"/>
  <c r="B1300" i="2"/>
  <c r="B1107" i="2"/>
  <c r="B627" i="2"/>
  <c r="B10" i="2"/>
  <c r="B606" i="2"/>
  <c r="B266" i="2"/>
  <c r="B666" i="2"/>
  <c r="B1610" i="2"/>
  <c r="B1606" i="2"/>
  <c r="B295" i="2"/>
  <c r="B882" i="2"/>
  <c r="B1019" i="2"/>
  <c r="B102" i="2"/>
  <c r="B1199" i="2"/>
  <c r="B543" i="2"/>
  <c r="B529" i="2"/>
  <c r="B775" i="2"/>
  <c r="B387" i="2"/>
  <c r="B1557" i="2"/>
  <c r="B595" i="2"/>
  <c r="B938" i="2"/>
  <c r="B853" i="2"/>
  <c r="B686" i="2"/>
  <c r="B57" i="2"/>
  <c r="B186" i="2"/>
  <c r="B836" i="2"/>
  <c r="B234" i="2"/>
  <c r="B83" i="2"/>
  <c r="B1034" i="2"/>
  <c r="B641" i="2"/>
  <c r="B553" i="2"/>
  <c r="B946" i="2"/>
  <c r="B660" i="2"/>
  <c r="B1128" i="2"/>
  <c r="B67" i="2"/>
  <c r="B933" i="2"/>
  <c r="B478" i="2"/>
  <c r="B524" i="2"/>
  <c r="B211" i="2"/>
  <c r="B458" i="2"/>
  <c r="B580" i="2"/>
  <c r="B644" i="2"/>
  <c r="B1050" i="2"/>
  <c r="B494" i="2"/>
  <c r="B864" i="2"/>
  <c r="B832" i="2"/>
  <c r="B56" i="2"/>
  <c r="B329" i="2"/>
  <c r="B717" i="2"/>
  <c r="B486" i="2"/>
  <c r="B791" i="2"/>
  <c r="B278" i="2"/>
  <c r="B830" i="2"/>
  <c r="B971" i="2"/>
  <c r="B1601" i="2"/>
  <c r="B869" i="2"/>
  <c r="B757" i="2"/>
  <c r="B861" i="2"/>
  <c r="B771" i="2"/>
  <c r="B980" i="2"/>
  <c r="B523" i="2"/>
  <c r="B808" i="2"/>
  <c r="B1235" i="2"/>
  <c r="B1200" i="2"/>
  <c r="B952" i="2"/>
  <c r="B723" i="2"/>
  <c r="B222" i="2"/>
  <c r="B728" i="2"/>
  <c r="B356" i="2"/>
  <c r="B685" i="2"/>
  <c r="B577" i="2"/>
  <c r="B306" i="2"/>
  <c r="B874" i="2"/>
  <c r="B1014" i="2"/>
  <c r="B1191" i="2"/>
  <c r="B868" i="2"/>
  <c r="B485" i="2"/>
  <c r="B790" i="2"/>
  <c r="B642" i="2"/>
  <c r="B1589" i="2"/>
  <c r="B49" i="2"/>
  <c r="B63" i="2"/>
  <c r="B405" i="2"/>
  <c r="B745" i="2"/>
  <c r="B1145" i="2"/>
  <c r="B53" i="2"/>
  <c r="B600" i="2"/>
  <c r="B547" i="2"/>
  <c r="B1290" i="2"/>
  <c r="B1208" i="2"/>
  <c r="B1561" i="2"/>
  <c r="B229" i="2"/>
  <c r="B509" i="2"/>
  <c r="B45" i="2"/>
  <c r="B934" i="2"/>
  <c r="B453" i="2"/>
  <c r="B443" i="2"/>
  <c r="B638" i="2"/>
  <c r="B849" i="2"/>
  <c r="B633" i="2"/>
  <c r="B639" i="2"/>
  <c r="B409" i="2"/>
  <c r="B526" i="2"/>
  <c r="B212" i="2"/>
  <c r="B1079" i="2"/>
  <c r="B859" i="2"/>
  <c r="B733" i="2"/>
  <c r="B58" i="2"/>
  <c r="B132" i="2"/>
  <c r="B719" i="2"/>
  <c r="B225" i="2"/>
  <c r="B1133" i="2"/>
  <c r="B1005" i="2"/>
  <c r="B722" i="2"/>
  <c r="B712" i="2"/>
  <c r="B740" i="2"/>
  <c r="B691" i="2"/>
  <c r="B802" i="2"/>
  <c r="B1567" i="2"/>
  <c r="B890" i="2"/>
  <c r="B1246" i="2"/>
  <c r="B1560" i="2"/>
  <c r="B194" i="2"/>
  <c r="B26" i="2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<sst xmlns="http://schemas.openxmlformats.org/spreadsheetml/2006/main" count="4" uniqueCount="4">
  <si>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</si>
  <si>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</si>
  <si>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</si>
  <si>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1Κ/2021
(ΦΕΚ 2/τ.ΑΣΕΠ/21.1.2021)
ΚΑΤΗΓΟΡΙΑ ΔΕΥΤΕΡΟΒΑΘΜΙΑΣ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</si>
</sst>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26"/>
  <sheetViews>
    <sheetView tabSelected="1" workbookViewId="0">
      <selection activeCell="G17" sqref="G17"/>
    </sheetView>
  </sheetViews>
  <sheetFormatPr defaultRowHeight="15" x14ac:dyDescent="0.25"/>
  <cols>
    <col min="1" max="1" width="9.140625" style="2"/>
    <col min="2" max="2" width="33.140625" customWidth="1"/>
  </cols>
  <sheetData>
    <row r="1" spans="1:2" ht="45.75" customHeight="1" x14ac:dyDescent="0.25">
      <c r="A1" s="4" t="s">
        <v>0</v>
      </c>
      <c r="B1" s="4"/>
    </row>
    <row r="2" spans="1:2" ht="115.5" customHeight="1" x14ac:dyDescent="0.25">
      <c r="A2" s="5" t="s">
        <v>3</v>
      </c>
      <c r="B2" s="6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"00001180"</f>
        <v>00001180</v>
      </c>
    </row>
    <row r="5" spans="1:2" x14ac:dyDescent="0.25">
      <c r="A5" s="3">
        <v>2</v>
      </c>
      <c r="B5" s="3" t="str">
        <f>"00003950"</f>
        <v>00003950</v>
      </c>
    </row>
    <row r="6" spans="1:2" x14ac:dyDescent="0.25">
      <c r="A6" s="3">
        <v>3</v>
      </c>
      <c r="B6" s="3" t="str">
        <f>"00005292"</f>
        <v>00005292</v>
      </c>
    </row>
    <row r="7" spans="1:2" x14ac:dyDescent="0.25">
      <c r="A7" s="3">
        <v>4</v>
      </c>
      <c r="B7" s="3" t="str">
        <f>"00005417"</f>
        <v>00005417</v>
      </c>
    </row>
    <row r="8" spans="1:2" x14ac:dyDescent="0.25">
      <c r="A8" s="3">
        <v>5</v>
      </c>
      <c r="B8" s="3" t="str">
        <f>"00005482"</f>
        <v>00005482</v>
      </c>
    </row>
    <row r="9" spans="1:2" x14ac:dyDescent="0.25">
      <c r="A9" s="3">
        <v>6</v>
      </c>
      <c r="B9" s="3" t="str">
        <f>"00005970"</f>
        <v>00005970</v>
      </c>
    </row>
    <row r="10" spans="1:2" x14ac:dyDescent="0.25">
      <c r="A10" s="3">
        <v>7</v>
      </c>
      <c r="B10" s="3" t="str">
        <f>"00006076"</f>
        <v>00006076</v>
      </c>
    </row>
    <row r="11" spans="1:2" x14ac:dyDescent="0.25">
      <c r="A11" s="3">
        <v>8</v>
      </c>
      <c r="B11" s="3" t="str">
        <f>"00006123"</f>
        <v>00006123</v>
      </c>
    </row>
    <row r="12" spans="1:2" x14ac:dyDescent="0.25">
      <c r="A12" s="3">
        <v>9</v>
      </c>
      <c r="B12" s="3" t="str">
        <f>"00006299"</f>
        <v>00006299</v>
      </c>
    </row>
    <row r="13" spans="1:2" x14ac:dyDescent="0.25">
      <c r="A13" s="3">
        <v>10</v>
      </c>
      <c r="B13" s="3" t="str">
        <f>"00006308"</f>
        <v>00006308</v>
      </c>
    </row>
    <row r="14" spans="1:2" x14ac:dyDescent="0.25">
      <c r="A14" s="3">
        <v>11</v>
      </c>
      <c r="B14" s="3" t="str">
        <f>"00006502"</f>
        <v>00006502</v>
      </c>
    </row>
    <row r="15" spans="1:2" x14ac:dyDescent="0.25">
      <c r="A15" s="3">
        <v>12</v>
      </c>
      <c r="B15" s="3" t="str">
        <f>"00006667"</f>
        <v>00006667</v>
      </c>
    </row>
    <row r="16" spans="1:2" x14ac:dyDescent="0.25">
      <c r="A16" s="3">
        <v>13</v>
      </c>
      <c r="B16" s="3" t="str">
        <f>"00007110"</f>
        <v>00007110</v>
      </c>
    </row>
    <row r="17" spans="1:2" x14ac:dyDescent="0.25">
      <c r="A17" s="3">
        <v>14</v>
      </c>
      <c r="B17" s="3" t="str">
        <f>"00007145"</f>
        <v>00007145</v>
      </c>
    </row>
    <row r="18" spans="1:2" x14ac:dyDescent="0.25">
      <c r="A18" s="3">
        <v>15</v>
      </c>
      <c r="B18" s="3" t="str">
        <f>"00007326"</f>
        <v>00007326</v>
      </c>
    </row>
    <row r="19" spans="1:2" x14ac:dyDescent="0.25">
      <c r="A19" s="3">
        <v>16</v>
      </c>
      <c r="B19" s="3" t="str">
        <f>"00008003"</f>
        <v>00008003</v>
      </c>
    </row>
    <row r="20" spans="1:2" x14ac:dyDescent="0.25">
      <c r="A20" s="3">
        <v>17</v>
      </c>
      <c r="B20" s="3" t="str">
        <f>"00008298"</f>
        <v>00008298</v>
      </c>
    </row>
    <row r="21" spans="1:2" x14ac:dyDescent="0.25">
      <c r="A21" s="3">
        <v>18</v>
      </c>
      <c r="B21" s="3" t="str">
        <f>"00008316"</f>
        <v>00008316</v>
      </c>
    </row>
    <row r="22" spans="1:2" x14ac:dyDescent="0.25">
      <c r="A22" s="3">
        <v>19</v>
      </c>
      <c r="B22" s="3" t="str">
        <f>"00008320"</f>
        <v>00008320</v>
      </c>
    </row>
    <row r="23" spans="1:2" x14ac:dyDescent="0.25">
      <c r="A23" s="3">
        <v>20</v>
      </c>
      <c r="B23" s="3" t="str">
        <f>"00008419"</f>
        <v>00008419</v>
      </c>
    </row>
    <row r="24" spans="1:2" x14ac:dyDescent="0.25">
      <c r="A24" s="3">
        <v>21</v>
      </c>
      <c r="B24" s="3" t="str">
        <f>"00008639"</f>
        <v>00008639</v>
      </c>
    </row>
    <row r="25" spans="1:2" x14ac:dyDescent="0.25">
      <c r="A25" s="3">
        <v>22</v>
      </c>
      <c r="B25" s="3" t="str">
        <f>"00008654"</f>
        <v>00008654</v>
      </c>
    </row>
    <row r="26" spans="1:2" x14ac:dyDescent="0.25">
      <c r="A26" s="3">
        <v>23</v>
      </c>
      <c r="B26" s="3" t="str">
        <f>"00008711"</f>
        <v>00008711</v>
      </c>
    </row>
    <row r="27" spans="1:2" x14ac:dyDescent="0.25">
      <c r="A27" s="3">
        <v>24</v>
      </c>
      <c r="B27" s="3" t="str">
        <f>"00008905"</f>
        <v>00008905</v>
      </c>
    </row>
    <row r="28" spans="1:2" x14ac:dyDescent="0.25">
      <c r="A28" s="3">
        <v>25</v>
      </c>
      <c r="B28" s="3" t="str">
        <f>"00009058"</f>
        <v>00009058</v>
      </c>
    </row>
    <row r="29" spans="1:2" x14ac:dyDescent="0.25">
      <c r="A29" s="3">
        <v>26</v>
      </c>
      <c r="B29" s="3" t="str">
        <f>"00009089"</f>
        <v>00009089</v>
      </c>
    </row>
    <row r="30" spans="1:2" x14ac:dyDescent="0.25">
      <c r="A30" s="3">
        <v>27</v>
      </c>
      <c r="B30" s="3" t="str">
        <f>"00009149"</f>
        <v>00009149</v>
      </c>
    </row>
    <row r="31" spans="1:2" x14ac:dyDescent="0.25">
      <c r="A31" s="3">
        <v>28</v>
      </c>
      <c r="B31" s="3" t="str">
        <f>"00009166"</f>
        <v>00009166</v>
      </c>
    </row>
    <row r="32" spans="1:2" x14ac:dyDescent="0.25">
      <c r="A32" s="3">
        <v>29</v>
      </c>
      <c r="B32" s="3" t="str">
        <f>"00009212"</f>
        <v>00009212</v>
      </c>
    </row>
    <row r="33" spans="1:2" x14ac:dyDescent="0.25">
      <c r="A33" s="3">
        <v>30</v>
      </c>
      <c r="B33" s="3" t="str">
        <f>"00009217"</f>
        <v>00009217</v>
      </c>
    </row>
    <row r="34" spans="1:2" x14ac:dyDescent="0.25">
      <c r="A34" s="3">
        <v>31</v>
      </c>
      <c r="B34" s="3" t="str">
        <f>"00009441"</f>
        <v>00009441</v>
      </c>
    </row>
    <row r="35" spans="1:2" x14ac:dyDescent="0.25">
      <c r="A35" s="3">
        <v>32</v>
      </c>
      <c r="B35" s="3" t="str">
        <f>"00009541"</f>
        <v>00009541</v>
      </c>
    </row>
    <row r="36" spans="1:2" x14ac:dyDescent="0.25">
      <c r="A36" s="3">
        <v>33</v>
      </c>
      <c r="B36" s="3" t="str">
        <f>"00009558"</f>
        <v>00009558</v>
      </c>
    </row>
    <row r="37" spans="1:2" x14ac:dyDescent="0.25">
      <c r="A37" s="3">
        <v>34</v>
      </c>
      <c r="B37" s="3" t="str">
        <f>"00009571"</f>
        <v>00009571</v>
      </c>
    </row>
    <row r="38" spans="1:2" x14ac:dyDescent="0.25">
      <c r="A38" s="3">
        <v>35</v>
      </c>
      <c r="B38" s="3" t="str">
        <f>"00009603"</f>
        <v>00009603</v>
      </c>
    </row>
    <row r="39" spans="1:2" x14ac:dyDescent="0.25">
      <c r="A39" s="3">
        <v>36</v>
      </c>
      <c r="B39" s="3" t="str">
        <f>"00009626"</f>
        <v>00009626</v>
      </c>
    </row>
    <row r="40" spans="1:2" x14ac:dyDescent="0.25">
      <c r="A40" s="3">
        <v>37</v>
      </c>
      <c r="B40" s="3" t="str">
        <f>"00009635"</f>
        <v>00009635</v>
      </c>
    </row>
    <row r="41" spans="1:2" x14ac:dyDescent="0.25">
      <c r="A41" s="3">
        <v>38</v>
      </c>
      <c r="B41" s="3" t="str">
        <f>"00009871"</f>
        <v>00009871</v>
      </c>
    </row>
    <row r="42" spans="1:2" x14ac:dyDescent="0.25">
      <c r="A42" s="3">
        <v>39</v>
      </c>
      <c r="B42" s="3" t="str">
        <f>"00010141"</f>
        <v>00010141</v>
      </c>
    </row>
    <row r="43" spans="1:2" x14ac:dyDescent="0.25">
      <c r="A43" s="3">
        <v>40</v>
      </c>
      <c r="B43" s="3" t="str">
        <f>"00010232"</f>
        <v>00010232</v>
      </c>
    </row>
    <row r="44" spans="1:2" x14ac:dyDescent="0.25">
      <c r="A44" s="3">
        <v>41</v>
      </c>
      <c r="B44" s="3" t="str">
        <f>"00010349"</f>
        <v>00010349</v>
      </c>
    </row>
    <row r="45" spans="1:2" x14ac:dyDescent="0.25">
      <c r="A45" s="3">
        <v>42</v>
      </c>
      <c r="B45" s="3" t="str">
        <f>"00015405"</f>
        <v>00015405</v>
      </c>
    </row>
    <row r="46" spans="1:2" x14ac:dyDescent="0.25">
      <c r="A46" s="3">
        <v>43</v>
      </c>
      <c r="B46" s="3" t="str">
        <f>"00016500"</f>
        <v>00016500</v>
      </c>
    </row>
    <row r="47" spans="1:2" x14ac:dyDescent="0.25">
      <c r="A47" s="3">
        <v>44</v>
      </c>
      <c r="B47" s="3" t="str">
        <f>"00016703"</f>
        <v>00016703</v>
      </c>
    </row>
    <row r="48" spans="1:2" x14ac:dyDescent="0.25">
      <c r="A48" s="3">
        <v>45</v>
      </c>
      <c r="B48" s="3" t="str">
        <f>"00018164"</f>
        <v>00018164</v>
      </c>
    </row>
    <row r="49" spans="1:2" x14ac:dyDescent="0.25">
      <c r="A49" s="3">
        <v>46</v>
      </c>
      <c r="B49" s="3" t="str">
        <f>"00019299"</f>
        <v>00019299</v>
      </c>
    </row>
    <row r="50" spans="1:2" x14ac:dyDescent="0.25">
      <c r="A50" s="3">
        <v>47</v>
      </c>
      <c r="B50" s="3" t="str">
        <f>"00019319"</f>
        <v>00019319</v>
      </c>
    </row>
    <row r="51" spans="1:2" x14ac:dyDescent="0.25">
      <c r="A51" s="3">
        <v>48</v>
      </c>
      <c r="B51" s="3" t="str">
        <f>"00019716"</f>
        <v>00019716</v>
      </c>
    </row>
    <row r="52" spans="1:2" x14ac:dyDescent="0.25">
      <c r="A52" s="3">
        <v>49</v>
      </c>
      <c r="B52" s="3" t="str">
        <f>"00020232"</f>
        <v>00020232</v>
      </c>
    </row>
    <row r="53" spans="1:2" x14ac:dyDescent="0.25">
      <c r="A53" s="3">
        <v>50</v>
      </c>
      <c r="B53" s="3" t="str">
        <f>"00020633"</f>
        <v>00020633</v>
      </c>
    </row>
    <row r="54" spans="1:2" x14ac:dyDescent="0.25">
      <c r="A54" s="3">
        <v>51</v>
      </c>
      <c r="B54" s="3" t="str">
        <f>"00021988"</f>
        <v>00021988</v>
      </c>
    </row>
    <row r="55" spans="1:2" x14ac:dyDescent="0.25">
      <c r="A55" s="3">
        <v>52</v>
      </c>
      <c r="B55" s="3" t="str">
        <f>"00021994"</f>
        <v>00021994</v>
      </c>
    </row>
    <row r="56" spans="1:2" x14ac:dyDescent="0.25">
      <c r="A56" s="3">
        <v>53</v>
      </c>
      <c r="B56" s="3" t="str">
        <f>"00024269"</f>
        <v>00024269</v>
      </c>
    </row>
    <row r="57" spans="1:2" x14ac:dyDescent="0.25">
      <c r="A57" s="3">
        <v>54</v>
      </c>
      <c r="B57" s="3" t="str">
        <f>"00024358"</f>
        <v>00024358</v>
      </c>
    </row>
    <row r="58" spans="1:2" x14ac:dyDescent="0.25">
      <c r="A58" s="3">
        <v>55</v>
      </c>
      <c r="B58" s="3" t="str">
        <f>"00031637"</f>
        <v>00031637</v>
      </c>
    </row>
    <row r="59" spans="1:2" x14ac:dyDescent="0.25">
      <c r="A59" s="3">
        <v>56</v>
      </c>
      <c r="B59" s="3" t="str">
        <f>"00032317"</f>
        <v>00032317</v>
      </c>
    </row>
    <row r="60" spans="1:2" x14ac:dyDescent="0.25">
      <c r="A60" s="3">
        <v>57</v>
      </c>
      <c r="B60" s="3" t="str">
        <f>"00042833"</f>
        <v>00042833</v>
      </c>
    </row>
    <row r="61" spans="1:2" x14ac:dyDescent="0.25">
      <c r="A61" s="3">
        <v>58</v>
      </c>
      <c r="B61" s="3" t="str">
        <f>"00043262"</f>
        <v>00043262</v>
      </c>
    </row>
    <row r="62" spans="1:2" x14ac:dyDescent="0.25">
      <c r="A62" s="3">
        <v>59</v>
      </c>
      <c r="B62" s="3" t="str">
        <f>"00044347"</f>
        <v>00044347</v>
      </c>
    </row>
    <row r="63" spans="1:2" x14ac:dyDescent="0.25">
      <c r="A63" s="3">
        <v>60</v>
      </c>
      <c r="B63" s="3" t="str">
        <f>"00046527"</f>
        <v>00046527</v>
      </c>
    </row>
    <row r="64" spans="1:2" x14ac:dyDescent="0.25">
      <c r="A64" s="3">
        <v>61</v>
      </c>
      <c r="B64" s="3" t="str">
        <f>"00052658"</f>
        <v>00052658</v>
      </c>
    </row>
    <row r="65" spans="1:2" x14ac:dyDescent="0.25">
      <c r="A65" s="3">
        <v>62</v>
      </c>
      <c r="B65" s="3" t="str">
        <f>"00061086"</f>
        <v>00061086</v>
      </c>
    </row>
    <row r="66" spans="1:2" x14ac:dyDescent="0.25">
      <c r="A66" s="3">
        <v>63</v>
      </c>
      <c r="B66" s="3" t="str">
        <f>"00069695"</f>
        <v>00069695</v>
      </c>
    </row>
    <row r="67" spans="1:2" x14ac:dyDescent="0.25">
      <c r="A67" s="3">
        <v>64</v>
      </c>
      <c r="B67" s="3" t="str">
        <f>"00071165"</f>
        <v>00071165</v>
      </c>
    </row>
    <row r="68" spans="1:2" x14ac:dyDescent="0.25">
      <c r="A68" s="3">
        <v>65</v>
      </c>
      <c r="B68" s="3" t="str">
        <f>"00071537"</f>
        <v>00071537</v>
      </c>
    </row>
    <row r="69" spans="1:2" x14ac:dyDescent="0.25">
      <c r="A69" s="3">
        <v>66</v>
      </c>
      <c r="B69" s="3" t="str">
        <f>"00077104"</f>
        <v>00077104</v>
      </c>
    </row>
    <row r="70" spans="1:2" x14ac:dyDescent="0.25">
      <c r="A70" s="3">
        <v>67</v>
      </c>
      <c r="B70" s="3" t="str">
        <f>"00077907"</f>
        <v>00077907</v>
      </c>
    </row>
    <row r="71" spans="1:2" x14ac:dyDescent="0.25">
      <c r="A71" s="3">
        <v>68</v>
      </c>
      <c r="B71" s="3" t="str">
        <f>"00080246"</f>
        <v>00080246</v>
      </c>
    </row>
    <row r="72" spans="1:2" x14ac:dyDescent="0.25">
      <c r="A72" s="3">
        <v>69</v>
      </c>
      <c r="B72" s="3" t="str">
        <f>"00080347"</f>
        <v>00080347</v>
      </c>
    </row>
    <row r="73" spans="1:2" x14ac:dyDescent="0.25">
      <c r="A73" s="3">
        <v>70</v>
      </c>
      <c r="B73" s="3" t="str">
        <f>"00081202"</f>
        <v>00081202</v>
      </c>
    </row>
    <row r="74" spans="1:2" x14ac:dyDescent="0.25">
      <c r="A74" s="3">
        <v>71</v>
      </c>
      <c r="B74" s="3" t="str">
        <f>"00084974"</f>
        <v>00084974</v>
      </c>
    </row>
    <row r="75" spans="1:2" x14ac:dyDescent="0.25">
      <c r="A75" s="3">
        <v>72</v>
      </c>
      <c r="B75" s="3" t="str">
        <f>"00086095"</f>
        <v>00086095</v>
      </c>
    </row>
    <row r="76" spans="1:2" x14ac:dyDescent="0.25">
      <c r="A76" s="3">
        <v>73</v>
      </c>
      <c r="B76" s="3" t="str">
        <f>"00086673"</f>
        <v>00086673</v>
      </c>
    </row>
    <row r="77" spans="1:2" x14ac:dyDescent="0.25">
      <c r="A77" s="3">
        <v>74</v>
      </c>
      <c r="B77" s="3" t="str">
        <f>"00088774"</f>
        <v>00088774</v>
      </c>
    </row>
    <row r="78" spans="1:2" x14ac:dyDescent="0.25">
      <c r="A78" s="3">
        <v>75</v>
      </c>
      <c r="B78" s="3" t="str">
        <f>"00089052"</f>
        <v>00089052</v>
      </c>
    </row>
    <row r="79" spans="1:2" x14ac:dyDescent="0.25">
      <c r="A79" s="3">
        <v>76</v>
      </c>
      <c r="B79" s="3" t="str">
        <f>"00094774"</f>
        <v>00094774</v>
      </c>
    </row>
    <row r="80" spans="1:2" x14ac:dyDescent="0.25">
      <c r="A80" s="3">
        <v>77</v>
      </c>
      <c r="B80" s="3" t="str">
        <f>"00094797"</f>
        <v>00094797</v>
      </c>
    </row>
    <row r="81" spans="1:2" x14ac:dyDescent="0.25">
      <c r="A81" s="3">
        <v>78</v>
      </c>
      <c r="B81" s="3" t="str">
        <f>"00101211"</f>
        <v>00101211</v>
      </c>
    </row>
    <row r="82" spans="1:2" x14ac:dyDescent="0.25">
      <c r="A82" s="3">
        <v>79</v>
      </c>
      <c r="B82" s="3" t="str">
        <f>"00103353"</f>
        <v>00103353</v>
      </c>
    </row>
    <row r="83" spans="1:2" x14ac:dyDescent="0.25">
      <c r="A83" s="3">
        <v>80</v>
      </c>
      <c r="B83" s="3" t="str">
        <f>"00108296"</f>
        <v>00108296</v>
      </c>
    </row>
    <row r="84" spans="1:2" x14ac:dyDescent="0.25">
      <c r="A84" s="3">
        <v>81</v>
      </c>
      <c r="B84" s="3" t="str">
        <f>"00109403"</f>
        <v>00109403</v>
      </c>
    </row>
    <row r="85" spans="1:2" x14ac:dyDescent="0.25">
      <c r="A85" s="3">
        <v>82</v>
      </c>
      <c r="B85" s="3" t="str">
        <f>"00110033"</f>
        <v>00110033</v>
      </c>
    </row>
    <row r="86" spans="1:2" x14ac:dyDescent="0.25">
      <c r="A86" s="3">
        <v>83</v>
      </c>
      <c r="B86" s="3" t="str">
        <f>"00112723"</f>
        <v>00112723</v>
      </c>
    </row>
    <row r="87" spans="1:2" x14ac:dyDescent="0.25">
      <c r="A87" s="3">
        <v>84</v>
      </c>
      <c r="B87" s="3" t="str">
        <f>"00113402"</f>
        <v>00113402</v>
      </c>
    </row>
    <row r="88" spans="1:2" x14ac:dyDescent="0.25">
      <c r="A88" s="3">
        <v>85</v>
      </c>
      <c r="B88" s="3" t="str">
        <f>"00117069"</f>
        <v>00117069</v>
      </c>
    </row>
    <row r="89" spans="1:2" x14ac:dyDescent="0.25">
      <c r="A89" s="3">
        <v>86</v>
      </c>
      <c r="B89" s="3" t="str">
        <f>"00125045"</f>
        <v>00125045</v>
      </c>
    </row>
    <row r="90" spans="1:2" x14ac:dyDescent="0.25">
      <c r="A90" s="3">
        <v>87</v>
      </c>
      <c r="B90" s="3" t="str">
        <f>"00138487"</f>
        <v>00138487</v>
      </c>
    </row>
    <row r="91" spans="1:2" x14ac:dyDescent="0.25">
      <c r="A91" s="3">
        <v>88</v>
      </c>
      <c r="B91" s="3" t="str">
        <f>"00139529"</f>
        <v>00139529</v>
      </c>
    </row>
    <row r="92" spans="1:2" x14ac:dyDescent="0.25">
      <c r="A92" s="3">
        <v>89</v>
      </c>
      <c r="B92" s="3" t="str">
        <f>"00140570"</f>
        <v>00140570</v>
      </c>
    </row>
    <row r="93" spans="1:2" x14ac:dyDescent="0.25">
      <c r="A93" s="3">
        <v>90</v>
      </c>
      <c r="B93" s="3" t="str">
        <f>"00140965"</f>
        <v>00140965</v>
      </c>
    </row>
    <row r="94" spans="1:2" x14ac:dyDescent="0.25">
      <c r="A94" s="3">
        <v>91</v>
      </c>
      <c r="B94" s="3" t="str">
        <f>"00141104"</f>
        <v>00141104</v>
      </c>
    </row>
    <row r="95" spans="1:2" x14ac:dyDescent="0.25">
      <c r="A95" s="3">
        <v>92</v>
      </c>
      <c r="B95" s="3" t="str">
        <f>"00141622"</f>
        <v>00141622</v>
      </c>
    </row>
    <row r="96" spans="1:2" x14ac:dyDescent="0.25">
      <c r="A96" s="3">
        <v>93</v>
      </c>
      <c r="B96" s="3" t="str">
        <f>"00142073"</f>
        <v>00142073</v>
      </c>
    </row>
    <row r="97" spans="1:2" x14ac:dyDescent="0.25">
      <c r="A97" s="3">
        <v>94</v>
      </c>
      <c r="B97" s="3" t="str">
        <f>"00142541"</f>
        <v>00142541</v>
      </c>
    </row>
    <row r="98" spans="1:2" x14ac:dyDescent="0.25">
      <c r="A98" s="3">
        <v>95</v>
      </c>
      <c r="B98" s="3" t="str">
        <f>"00143139"</f>
        <v>00143139</v>
      </c>
    </row>
    <row r="99" spans="1:2" x14ac:dyDescent="0.25">
      <c r="A99" s="3">
        <v>96</v>
      </c>
      <c r="B99" s="3" t="str">
        <f>"00143201"</f>
        <v>00143201</v>
      </c>
    </row>
    <row r="100" spans="1:2" x14ac:dyDescent="0.25">
      <c r="A100" s="3">
        <v>97</v>
      </c>
      <c r="B100" s="3" t="str">
        <f>"00143286"</f>
        <v>00143286</v>
      </c>
    </row>
    <row r="101" spans="1:2" x14ac:dyDescent="0.25">
      <c r="A101" s="3">
        <v>98</v>
      </c>
      <c r="B101" s="3" t="str">
        <f>"00143473"</f>
        <v>00143473</v>
      </c>
    </row>
    <row r="102" spans="1:2" x14ac:dyDescent="0.25">
      <c r="A102" s="3">
        <v>99</v>
      </c>
      <c r="B102" s="3" t="str">
        <f>"00143633"</f>
        <v>00143633</v>
      </c>
    </row>
    <row r="103" spans="1:2" x14ac:dyDescent="0.25">
      <c r="A103" s="3">
        <v>100</v>
      </c>
      <c r="B103" s="3" t="str">
        <f>"00144244"</f>
        <v>00144244</v>
      </c>
    </row>
    <row r="104" spans="1:2" x14ac:dyDescent="0.25">
      <c r="A104" s="3">
        <v>101</v>
      </c>
      <c r="B104" s="3" t="str">
        <f>"00144817"</f>
        <v>00144817</v>
      </c>
    </row>
    <row r="105" spans="1:2" x14ac:dyDescent="0.25">
      <c r="A105" s="3">
        <v>102</v>
      </c>
      <c r="B105" s="3" t="str">
        <f>"00146115"</f>
        <v>00146115</v>
      </c>
    </row>
    <row r="106" spans="1:2" x14ac:dyDescent="0.25">
      <c r="A106" s="3">
        <v>103</v>
      </c>
      <c r="B106" s="3" t="str">
        <f>"00146272"</f>
        <v>00146272</v>
      </c>
    </row>
    <row r="107" spans="1:2" x14ac:dyDescent="0.25">
      <c r="A107" s="3">
        <v>104</v>
      </c>
      <c r="B107" s="3" t="str">
        <f>"00146607"</f>
        <v>00146607</v>
      </c>
    </row>
    <row r="108" spans="1:2" x14ac:dyDescent="0.25">
      <c r="A108" s="3">
        <v>105</v>
      </c>
      <c r="B108" s="3" t="str">
        <f>"00146823"</f>
        <v>00146823</v>
      </c>
    </row>
    <row r="109" spans="1:2" x14ac:dyDescent="0.25">
      <c r="A109" s="3">
        <v>106</v>
      </c>
      <c r="B109" s="3" t="str">
        <f>"00147490"</f>
        <v>00147490</v>
      </c>
    </row>
    <row r="110" spans="1:2" x14ac:dyDescent="0.25">
      <c r="A110" s="3">
        <v>107</v>
      </c>
      <c r="B110" s="3" t="str">
        <f>"00147633"</f>
        <v>00147633</v>
      </c>
    </row>
    <row r="111" spans="1:2" x14ac:dyDescent="0.25">
      <c r="A111" s="3">
        <v>108</v>
      </c>
      <c r="B111" s="3" t="str">
        <f>"00147731"</f>
        <v>00147731</v>
      </c>
    </row>
    <row r="112" spans="1:2" x14ac:dyDescent="0.25">
      <c r="A112" s="3">
        <v>109</v>
      </c>
      <c r="B112" s="3" t="str">
        <f>"00147940"</f>
        <v>00147940</v>
      </c>
    </row>
    <row r="113" spans="1:2" x14ac:dyDescent="0.25">
      <c r="A113" s="3">
        <v>110</v>
      </c>
      <c r="B113" s="3" t="str">
        <f>"00147991"</f>
        <v>00147991</v>
      </c>
    </row>
    <row r="114" spans="1:2" x14ac:dyDescent="0.25">
      <c r="A114" s="3">
        <v>111</v>
      </c>
      <c r="B114" s="3" t="str">
        <f>"00148017"</f>
        <v>00148017</v>
      </c>
    </row>
    <row r="115" spans="1:2" x14ac:dyDescent="0.25">
      <c r="A115" s="3">
        <v>112</v>
      </c>
      <c r="B115" s="3" t="str">
        <f>"00148066"</f>
        <v>00148066</v>
      </c>
    </row>
    <row r="116" spans="1:2" x14ac:dyDescent="0.25">
      <c r="A116" s="3">
        <v>113</v>
      </c>
      <c r="B116" s="3" t="str">
        <f>"00148799"</f>
        <v>00148799</v>
      </c>
    </row>
    <row r="117" spans="1:2" x14ac:dyDescent="0.25">
      <c r="A117" s="3">
        <v>114</v>
      </c>
      <c r="B117" s="3" t="str">
        <f>"00149077"</f>
        <v>00149077</v>
      </c>
    </row>
    <row r="118" spans="1:2" x14ac:dyDescent="0.25">
      <c r="A118" s="3">
        <v>115</v>
      </c>
      <c r="B118" s="3" t="str">
        <f>"00149193"</f>
        <v>00149193</v>
      </c>
    </row>
    <row r="119" spans="1:2" x14ac:dyDescent="0.25">
      <c r="A119" s="3">
        <v>116</v>
      </c>
      <c r="B119" s="3" t="str">
        <f>"00149287"</f>
        <v>00149287</v>
      </c>
    </row>
    <row r="120" spans="1:2" x14ac:dyDescent="0.25">
      <c r="A120" s="3">
        <v>117</v>
      </c>
      <c r="B120" s="3" t="str">
        <f>"00149580"</f>
        <v>00149580</v>
      </c>
    </row>
    <row r="121" spans="1:2" x14ac:dyDescent="0.25">
      <c r="A121" s="3">
        <v>118</v>
      </c>
      <c r="B121" s="3" t="str">
        <f>"00149655"</f>
        <v>00149655</v>
      </c>
    </row>
    <row r="122" spans="1:2" x14ac:dyDescent="0.25">
      <c r="A122" s="3">
        <v>119</v>
      </c>
      <c r="B122" s="3" t="str">
        <f>"00150021"</f>
        <v>00150021</v>
      </c>
    </row>
    <row r="123" spans="1:2" x14ac:dyDescent="0.25">
      <c r="A123" s="3">
        <v>120</v>
      </c>
      <c r="B123" s="3" t="str">
        <f>"00150194"</f>
        <v>00150194</v>
      </c>
    </row>
    <row r="124" spans="1:2" x14ac:dyDescent="0.25">
      <c r="A124" s="3">
        <v>121</v>
      </c>
      <c r="B124" s="3" t="str">
        <f>"00150435"</f>
        <v>00150435</v>
      </c>
    </row>
    <row r="125" spans="1:2" x14ac:dyDescent="0.25">
      <c r="A125" s="3">
        <v>122</v>
      </c>
      <c r="B125" s="3" t="str">
        <f>"00150655"</f>
        <v>00150655</v>
      </c>
    </row>
    <row r="126" spans="1:2" x14ac:dyDescent="0.25">
      <c r="A126" s="3">
        <v>123</v>
      </c>
      <c r="B126" s="3" t="str">
        <f>"00150849"</f>
        <v>00150849</v>
      </c>
    </row>
    <row r="127" spans="1:2" x14ac:dyDescent="0.25">
      <c r="A127" s="3">
        <v>124</v>
      </c>
      <c r="B127" s="3" t="str">
        <f>"00151000"</f>
        <v>00151000</v>
      </c>
    </row>
    <row r="128" spans="1:2" x14ac:dyDescent="0.25">
      <c r="A128" s="3">
        <v>125</v>
      </c>
      <c r="B128" s="3" t="str">
        <f>"00151629"</f>
        <v>00151629</v>
      </c>
    </row>
    <row r="129" spans="1:2" x14ac:dyDescent="0.25">
      <c r="A129" s="3">
        <v>126</v>
      </c>
      <c r="B129" s="3" t="str">
        <f>"00151765"</f>
        <v>00151765</v>
      </c>
    </row>
    <row r="130" spans="1:2" x14ac:dyDescent="0.25">
      <c r="A130" s="3">
        <v>127</v>
      </c>
      <c r="B130" s="3" t="str">
        <f>"00152113"</f>
        <v>00152113</v>
      </c>
    </row>
    <row r="131" spans="1:2" x14ac:dyDescent="0.25">
      <c r="A131" s="3">
        <v>128</v>
      </c>
      <c r="B131" s="3" t="str">
        <f>"00152154"</f>
        <v>00152154</v>
      </c>
    </row>
    <row r="132" spans="1:2" x14ac:dyDescent="0.25">
      <c r="A132" s="3">
        <v>129</v>
      </c>
      <c r="B132" s="3" t="str">
        <f>"00152156"</f>
        <v>00152156</v>
      </c>
    </row>
    <row r="133" spans="1:2" x14ac:dyDescent="0.25">
      <c r="A133" s="3">
        <v>130</v>
      </c>
      <c r="B133" s="3" t="str">
        <f>"00153249"</f>
        <v>00153249</v>
      </c>
    </row>
    <row r="134" spans="1:2" x14ac:dyDescent="0.25">
      <c r="A134" s="3">
        <v>131</v>
      </c>
      <c r="B134" s="3" t="str">
        <f>"00153940"</f>
        <v>00153940</v>
      </c>
    </row>
    <row r="135" spans="1:2" x14ac:dyDescent="0.25">
      <c r="A135" s="3">
        <v>132</v>
      </c>
      <c r="B135" s="3" t="str">
        <f>"00154197"</f>
        <v>00154197</v>
      </c>
    </row>
    <row r="136" spans="1:2" x14ac:dyDescent="0.25">
      <c r="A136" s="3">
        <v>133</v>
      </c>
      <c r="B136" s="3" t="str">
        <f>"00154514"</f>
        <v>00154514</v>
      </c>
    </row>
    <row r="137" spans="1:2" x14ac:dyDescent="0.25">
      <c r="A137" s="3">
        <v>134</v>
      </c>
      <c r="B137" s="3" t="str">
        <f>"00154778"</f>
        <v>00154778</v>
      </c>
    </row>
    <row r="138" spans="1:2" x14ac:dyDescent="0.25">
      <c r="A138" s="3">
        <v>135</v>
      </c>
      <c r="B138" s="3" t="str">
        <f>"00154909"</f>
        <v>00154909</v>
      </c>
    </row>
    <row r="139" spans="1:2" x14ac:dyDescent="0.25">
      <c r="A139" s="3">
        <v>136</v>
      </c>
      <c r="B139" s="3" t="str">
        <f>"00156066"</f>
        <v>00156066</v>
      </c>
    </row>
    <row r="140" spans="1:2" x14ac:dyDescent="0.25">
      <c r="A140" s="3">
        <v>137</v>
      </c>
      <c r="B140" s="3" t="str">
        <f>"00156124"</f>
        <v>00156124</v>
      </c>
    </row>
    <row r="141" spans="1:2" x14ac:dyDescent="0.25">
      <c r="A141" s="3">
        <v>138</v>
      </c>
      <c r="B141" s="3" t="str">
        <f>"00156260"</f>
        <v>00156260</v>
      </c>
    </row>
    <row r="142" spans="1:2" x14ac:dyDescent="0.25">
      <c r="A142" s="3">
        <v>139</v>
      </c>
      <c r="B142" s="3" t="str">
        <f>"00156570"</f>
        <v>00156570</v>
      </c>
    </row>
    <row r="143" spans="1:2" x14ac:dyDescent="0.25">
      <c r="A143" s="3">
        <v>140</v>
      </c>
      <c r="B143" s="3" t="str">
        <f>"00157100"</f>
        <v>00157100</v>
      </c>
    </row>
    <row r="144" spans="1:2" x14ac:dyDescent="0.25">
      <c r="A144" s="3">
        <v>141</v>
      </c>
      <c r="B144" s="3" t="str">
        <f>"00157293"</f>
        <v>00157293</v>
      </c>
    </row>
    <row r="145" spans="1:2" x14ac:dyDescent="0.25">
      <c r="A145" s="3">
        <v>142</v>
      </c>
      <c r="B145" s="3" t="str">
        <f>"00158356"</f>
        <v>00158356</v>
      </c>
    </row>
    <row r="146" spans="1:2" x14ac:dyDescent="0.25">
      <c r="A146" s="3">
        <v>143</v>
      </c>
      <c r="B146" s="3" t="str">
        <f>"00158515"</f>
        <v>00158515</v>
      </c>
    </row>
    <row r="147" spans="1:2" x14ac:dyDescent="0.25">
      <c r="A147" s="3">
        <v>144</v>
      </c>
      <c r="B147" s="3" t="str">
        <f>"00159258"</f>
        <v>00159258</v>
      </c>
    </row>
    <row r="148" spans="1:2" x14ac:dyDescent="0.25">
      <c r="A148" s="3">
        <v>145</v>
      </c>
      <c r="B148" s="3" t="str">
        <f>"00159856"</f>
        <v>00159856</v>
      </c>
    </row>
    <row r="149" spans="1:2" x14ac:dyDescent="0.25">
      <c r="A149" s="3">
        <v>146</v>
      </c>
      <c r="B149" s="3" t="str">
        <f>"00160254"</f>
        <v>00160254</v>
      </c>
    </row>
    <row r="150" spans="1:2" x14ac:dyDescent="0.25">
      <c r="A150" s="3">
        <v>147</v>
      </c>
      <c r="B150" s="3" t="str">
        <f>"00160556"</f>
        <v>00160556</v>
      </c>
    </row>
    <row r="151" spans="1:2" x14ac:dyDescent="0.25">
      <c r="A151" s="3">
        <v>148</v>
      </c>
      <c r="B151" s="3" t="str">
        <f>"00160869"</f>
        <v>00160869</v>
      </c>
    </row>
    <row r="152" spans="1:2" x14ac:dyDescent="0.25">
      <c r="A152" s="3">
        <v>149</v>
      </c>
      <c r="B152" s="3" t="str">
        <f>"00160992"</f>
        <v>00160992</v>
      </c>
    </row>
    <row r="153" spans="1:2" x14ac:dyDescent="0.25">
      <c r="A153" s="3">
        <v>150</v>
      </c>
      <c r="B153" s="3" t="str">
        <f>"00161368"</f>
        <v>00161368</v>
      </c>
    </row>
    <row r="154" spans="1:2" x14ac:dyDescent="0.25">
      <c r="A154" s="3">
        <v>151</v>
      </c>
      <c r="B154" s="3" t="str">
        <f>"00162270"</f>
        <v>00162270</v>
      </c>
    </row>
    <row r="155" spans="1:2" x14ac:dyDescent="0.25">
      <c r="A155" s="3">
        <v>152</v>
      </c>
      <c r="B155" s="3" t="str">
        <f>"00163075"</f>
        <v>00163075</v>
      </c>
    </row>
    <row r="156" spans="1:2" x14ac:dyDescent="0.25">
      <c r="A156" s="3">
        <v>153</v>
      </c>
      <c r="B156" s="3" t="str">
        <f>"00164082"</f>
        <v>00164082</v>
      </c>
    </row>
    <row r="157" spans="1:2" x14ac:dyDescent="0.25">
      <c r="A157" s="3">
        <v>154</v>
      </c>
      <c r="B157" s="3" t="str">
        <f>"00164445"</f>
        <v>00164445</v>
      </c>
    </row>
    <row r="158" spans="1:2" x14ac:dyDescent="0.25">
      <c r="A158" s="3">
        <v>155</v>
      </c>
      <c r="B158" s="3" t="str">
        <f>"00166083"</f>
        <v>00166083</v>
      </c>
    </row>
    <row r="159" spans="1:2" x14ac:dyDescent="0.25">
      <c r="A159" s="3">
        <v>156</v>
      </c>
      <c r="B159" s="3" t="str">
        <f>"00173745"</f>
        <v>00173745</v>
      </c>
    </row>
    <row r="160" spans="1:2" x14ac:dyDescent="0.25">
      <c r="A160" s="3">
        <v>157</v>
      </c>
      <c r="B160" s="3" t="str">
        <f>"00182502"</f>
        <v>00182502</v>
      </c>
    </row>
    <row r="161" spans="1:2" x14ac:dyDescent="0.25">
      <c r="A161" s="3">
        <v>158</v>
      </c>
      <c r="B161" s="3" t="str">
        <f>"00184990"</f>
        <v>00184990</v>
      </c>
    </row>
    <row r="162" spans="1:2" x14ac:dyDescent="0.25">
      <c r="A162" s="3">
        <v>159</v>
      </c>
      <c r="B162" s="3" t="str">
        <f>"00185367"</f>
        <v>00185367</v>
      </c>
    </row>
    <row r="163" spans="1:2" x14ac:dyDescent="0.25">
      <c r="A163" s="3">
        <v>160</v>
      </c>
      <c r="B163" s="3" t="str">
        <f>"00186652"</f>
        <v>00186652</v>
      </c>
    </row>
    <row r="164" spans="1:2" x14ac:dyDescent="0.25">
      <c r="A164" s="3">
        <v>161</v>
      </c>
      <c r="B164" s="3" t="str">
        <f>"00187335"</f>
        <v>00187335</v>
      </c>
    </row>
    <row r="165" spans="1:2" x14ac:dyDescent="0.25">
      <c r="A165" s="3">
        <v>162</v>
      </c>
      <c r="B165" s="3" t="str">
        <f>"00189465"</f>
        <v>00189465</v>
      </c>
    </row>
    <row r="166" spans="1:2" x14ac:dyDescent="0.25">
      <c r="A166" s="3">
        <v>163</v>
      </c>
      <c r="B166" s="3" t="str">
        <f>"00190953"</f>
        <v>00190953</v>
      </c>
    </row>
    <row r="167" spans="1:2" x14ac:dyDescent="0.25">
      <c r="A167" s="3">
        <v>164</v>
      </c>
      <c r="B167" s="3" t="str">
        <f>"00193934"</f>
        <v>00193934</v>
      </c>
    </row>
    <row r="168" spans="1:2" x14ac:dyDescent="0.25">
      <c r="A168" s="3">
        <v>165</v>
      </c>
      <c r="B168" s="3" t="str">
        <f>"00194013"</f>
        <v>00194013</v>
      </c>
    </row>
    <row r="169" spans="1:2" x14ac:dyDescent="0.25">
      <c r="A169" s="3">
        <v>166</v>
      </c>
      <c r="B169" s="3" t="str">
        <f>"00194169"</f>
        <v>00194169</v>
      </c>
    </row>
    <row r="170" spans="1:2" x14ac:dyDescent="0.25">
      <c r="A170" s="3">
        <v>167</v>
      </c>
      <c r="B170" s="3" t="str">
        <f>"00196884"</f>
        <v>00196884</v>
      </c>
    </row>
    <row r="171" spans="1:2" x14ac:dyDescent="0.25">
      <c r="A171" s="3">
        <v>168</v>
      </c>
      <c r="B171" s="3" t="str">
        <f>"00197651"</f>
        <v>00197651</v>
      </c>
    </row>
    <row r="172" spans="1:2" x14ac:dyDescent="0.25">
      <c r="A172" s="3">
        <v>169</v>
      </c>
      <c r="B172" s="3" t="str">
        <f>"00199562"</f>
        <v>00199562</v>
      </c>
    </row>
    <row r="173" spans="1:2" x14ac:dyDescent="0.25">
      <c r="A173" s="3">
        <v>170</v>
      </c>
      <c r="B173" s="3" t="str">
        <f>"00199978"</f>
        <v>00199978</v>
      </c>
    </row>
    <row r="174" spans="1:2" x14ac:dyDescent="0.25">
      <c r="A174" s="3">
        <v>171</v>
      </c>
      <c r="B174" s="3" t="str">
        <f>"00200645"</f>
        <v>00200645</v>
      </c>
    </row>
    <row r="175" spans="1:2" x14ac:dyDescent="0.25">
      <c r="A175" s="3">
        <v>172</v>
      </c>
      <c r="B175" s="3" t="str">
        <f>"00201345"</f>
        <v>00201345</v>
      </c>
    </row>
    <row r="176" spans="1:2" x14ac:dyDescent="0.25">
      <c r="A176" s="3">
        <v>173</v>
      </c>
      <c r="B176" s="3" t="str">
        <f>"00203326"</f>
        <v>00203326</v>
      </c>
    </row>
    <row r="177" spans="1:2" x14ac:dyDescent="0.25">
      <c r="A177" s="3">
        <v>174</v>
      </c>
      <c r="B177" s="3" t="str">
        <f>"00203340"</f>
        <v>00203340</v>
      </c>
    </row>
    <row r="178" spans="1:2" x14ac:dyDescent="0.25">
      <c r="A178" s="3">
        <v>175</v>
      </c>
      <c r="B178" s="3" t="str">
        <f>"00206684"</f>
        <v>00206684</v>
      </c>
    </row>
    <row r="179" spans="1:2" x14ac:dyDescent="0.25">
      <c r="A179" s="3">
        <v>176</v>
      </c>
      <c r="B179" s="3" t="str">
        <f>"00208865"</f>
        <v>00208865</v>
      </c>
    </row>
    <row r="180" spans="1:2" x14ac:dyDescent="0.25">
      <c r="A180" s="3">
        <v>177</v>
      </c>
      <c r="B180" s="3" t="str">
        <f>"00209866"</f>
        <v>00209866</v>
      </c>
    </row>
    <row r="181" spans="1:2" x14ac:dyDescent="0.25">
      <c r="A181" s="3">
        <v>178</v>
      </c>
      <c r="B181" s="3" t="str">
        <f>"00210036"</f>
        <v>00210036</v>
      </c>
    </row>
    <row r="182" spans="1:2" x14ac:dyDescent="0.25">
      <c r="A182" s="3">
        <v>179</v>
      </c>
      <c r="B182" s="3" t="str">
        <f>"00212526"</f>
        <v>00212526</v>
      </c>
    </row>
    <row r="183" spans="1:2" x14ac:dyDescent="0.25">
      <c r="A183" s="3">
        <v>180</v>
      </c>
      <c r="B183" s="3" t="str">
        <f>"00212611"</f>
        <v>00212611</v>
      </c>
    </row>
    <row r="184" spans="1:2" x14ac:dyDescent="0.25">
      <c r="A184" s="3">
        <v>181</v>
      </c>
      <c r="B184" s="3" t="str">
        <f>"00213074"</f>
        <v>00213074</v>
      </c>
    </row>
    <row r="185" spans="1:2" x14ac:dyDescent="0.25">
      <c r="A185" s="3">
        <v>182</v>
      </c>
      <c r="B185" s="3" t="str">
        <f>"00213075"</f>
        <v>00213075</v>
      </c>
    </row>
    <row r="186" spans="1:2" x14ac:dyDescent="0.25">
      <c r="A186" s="3">
        <v>183</v>
      </c>
      <c r="B186" s="3" t="str">
        <f>"00213077"</f>
        <v>00213077</v>
      </c>
    </row>
    <row r="187" spans="1:2" x14ac:dyDescent="0.25">
      <c r="A187" s="3">
        <v>184</v>
      </c>
      <c r="B187" s="3" t="str">
        <f>"00214150"</f>
        <v>00214150</v>
      </c>
    </row>
    <row r="188" spans="1:2" x14ac:dyDescent="0.25">
      <c r="A188" s="3">
        <v>185</v>
      </c>
      <c r="B188" s="3" t="str">
        <f>"00216185"</f>
        <v>00216185</v>
      </c>
    </row>
    <row r="189" spans="1:2" x14ac:dyDescent="0.25">
      <c r="A189" s="3">
        <v>186</v>
      </c>
      <c r="B189" s="3" t="str">
        <f>"00216305"</f>
        <v>00216305</v>
      </c>
    </row>
    <row r="190" spans="1:2" x14ac:dyDescent="0.25">
      <c r="A190" s="3">
        <v>187</v>
      </c>
      <c r="B190" s="3" t="str">
        <f>"00216450"</f>
        <v>00216450</v>
      </c>
    </row>
    <row r="191" spans="1:2" x14ac:dyDescent="0.25">
      <c r="A191" s="3">
        <v>188</v>
      </c>
      <c r="B191" s="3" t="str">
        <f>"00217638"</f>
        <v>00217638</v>
      </c>
    </row>
    <row r="192" spans="1:2" x14ac:dyDescent="0.25">
      <c r="A192" s="3">
        <v>189</v>
      </c>
      <c r="B192" s="3" t="str">
        <f>"00217712"</f>
        <v>00217712</v>
      </c>
    </row>
    <row r="193" spans="1:2" x14ac:dyDescent="0.25">
      <c r="A193" s="3">
        <v>190</v>
      </c>
      <c r="B193" s="3" t="str">
        <f>"00217964"</f>
        <v>00217964</v>
      </c>
    </row>
    <row r="194" spans="1:2" x14ac:dyDescent="0.25">
      <c r="A194" s="3">
        <v>191</v>
      </c>
      <c r="B194" s="3" t="str">
        <f>"00218150"</f>
        <v>00218150</v>
      </c>
    </row>
    <row r="195" spans="1:2" x14ac:dyDescent="0.25">
      <c r="A195" s="3">
        <v>192</v>
      </c>
      <c r="B195" s="3" t="str">
        <f>"00218550"</f>
        <v>00218550</v>
      </c>
    </row>
    <row r="196" spans="1:2" x14ac:dyDescent="0.25">
      <c r="A196" s="3">
        <v>193</v>
      </c>
      <c r="B196" s="3" t="str">
        <f>"00218687"</f>
        <v>00218687</v>
      </c>
    </row>
    <row r="197" spans="1:2" x14ac:dyDescent="0.25">
      <c r="A197" s="3">
        <v>194</v>
      </c>
      <c r="B197" s="3" t="str">
        <f>"00218706"</f>
        <v>00218706</v>
      </c>
    </row>
    <row r="198" spans="1:2" x14ac:dyDescent="0.25">
      <c r="A198" s="3">
        <v>195</v>
      </c>
      <c r="B198" s="3" t="str">
        <f>"00218843"</f>
        <v>00218843</v>
      </c>
    </row>
    <row r="199" spans="1:2" x14ac:dyDescent="0.25">
      <c r="A199" s="3">
        <v>196</v>
      </c>
      <c r="B199" s="3" t="str">
        <f>"00219288"</f>
        <v>00219288</v>
      </c>
    </row>
    <row r="200" spans="1:2" x14ac:dyDescent="0.25">
      <c r="A200" s="3">
        <v>197</v>
      </c>
      <c r="B200" s="3" t="str">
        <f>"00219497"</f>
        <v>00219497</v>
      </c>
    </row>
    <row r="201" spans="1:2" x14ac:dyDescent="0.25">
      <c r="A201" s="3">
        <v>198</v>
      </c>
      <c r="B201" s="3" t="str">
        <f>"00219665"</f>
        <v>00219665</v>
      </c>
    </row>
    <row r="202" spans="1:2" x14ac:dyDescent="0.25">
      <c r="A202" s="3">
        <v>199</v>
      </c>
      <c r="B202" s="3" t="str">
        <f>"00219678"</f>
        <v>00219678</v>
      </c>
    </row>
    <row r="203" spans="1:2" x14ac:dyDescent="0.25">
      <c r="A203" s="3">
        <v>200</v>
      </c>
      <c r="B203" s="3" t="str">
        <f>"00219720"</f>
        <v>00219720</v>
      </c>
    </row>
    <row r="204" spans="1:2" x14ac:dyDescent="0.25">
      <c r="A204" s="3">
        <v>201</v>
      </c>
      <c r="B204" s="3" t="str">
        <f>"00219753"</f>
        <v>00219753</v>
      </c>
    </row>
    <row r="205" spans="1:2" x14ac:dyDescent="0.25">
      <c r="A205" s="3">
        <v>202</v>
      </c>
      <c r="B205" s="3" t="str">
        <f>"00220412"</f>
        <v>00220412</v>
      </c>
    </row>
    <row r="206" spans="1:2" x14ac:dyDescent="0.25">
      <c r="A206" s="3">
        <v>203</v>
      </c>
      <c r="B206" s="3" t="str">
        <f>"00220419"</f>
        <v>00220419</v>
      </c>
    </row>
    <row r="207" spans="1:2" x14ac:dyDescent="0.25">
      <c r="A207" s="3">
        <v>204</v>
      </c>
      <c r="B207" s="3" t="str">
        <f>"00220652"</f>
        <v>00220652</v>
      </c>
    </row>
    <row r="208" spans="1:2" x14ac:dyDescent="0.25">
      <c r="A208" s="3">
        <v>205</v>
      </c>
      <c r="B208" s="3" t="str">
        <f>"00220996"</f>
        <v>00220996</v>
      </c>
    </row>
    <row r="209" spans="1:2" x14ac:dyDescent="0.25">
      <c r="A209" s="3">
        <v>206</v>
      </c>
      <c r="B209" s="3" t="str">
        <f>"00221051"</f>
        <v>00221051</v>
      </c>
    </row>
    <row r="210" spans="1:2" x14ac:dyDescent="0.25">
      <c r="A210" s="3">
        <v>207</v>
      </c>
      <c r="B210" s="3" t="str">
        <f>"00221155"</f>
        <v>00221155</v>
      </c>
    </row>
    <row r="211" spans="1:2" x14ac:dyDescent="0.25">
      <c r="A211" s="3">
        <v>208</v>
      </c>
      <c r="B211" s="3" t="str">
        <f>"00230759"</f>
        <v>00230759</v>
      </c>
    </row>
    <row r="212" spans="1:2" x14ac:dyDescent="0.25">
      <c r="A212" s="3">
        <v>209</v>
      </c>
      <c r="B212" s="3" t="str">
        <f>"00231250"</f>
        <v>00231250</v>
      </c>
    </row>
    <row r="213" spans="1:2" x14ac:dyDescent="0.25">
      <c r="A213" s="3">
        <v>210</v>
      </c>
      <c r="B213" s="3" t="str">
        <f>"00232675"</f>
        <v>00232675</v>
      </c>
    </row>
    <row r="214" spans="1:2" x14ac:dyDescent="0.25">
      <c r="A214" s="3">
        <v>211</v>
      </c>
      <c r="B214" s="3" t="str">
        <f>"00232680"</f>
        <v>00232680</v>
      </c>
    </row>
    <row r="215" spans="1:2" x14ac:dyDescent="0.25">
      <c r="A215" s="3">
        <v>212</v>
      </c>
      <c r="B215" s="3" t="str">
        <f>"00233158"</f>
        <v>00233158</v>
      </c>
    </row>
    <row r="216" spans="1:2" x14ac:dyDescent="0.25">
      <c r="A216" s="3">
        <v>213</v>
      </c>
      <c r="B216" s="3" t="str">
        <f>"00234036"</f>
        <v>00234036</v>
      </c>
    </row>
    <row r="217" spans="1:2" x14ac:dyDescent="0.25">
      <c r="A217" s="3">
        <v>214</v>
      </c>
      <c r="B217" s="3" t="str">
        <f>"00234729"</f>
        <v>00234729</v>
      </c>
    </row>
    <row r="218" spans="1:2" x14ac:dyDescent="0.25">
      <c r="A218" s="3">
        <v>215</v>
      </c>
      <c r="B218" s="3" t="str">
        <f>"00238185"</f>
        <v>00238185</v>
      </c>
    </row>
    <row r="219" spans="1:2" x14ac:dyDescent="0.25">
      <c r="A219" s="3">
        <v>216</v>
      </c>
      <c r="B219" s="3" t="str">
        <f>"00239067"</f>
        <v>00239067</v>
      </c>
    </row>
    <row r="220" spans="1:2" x14ac:dyDescent="0.25">
      <c r="A220" s="3">
        <v>217</v>
      </c>
      <c r="B220" s="3" t="str">
        <f>"00240340"</f>
        <v>00240340</v>
      </c>
    </row>
    <row r="221" spans="1:2" x14ac:dyDescent="0.25">
      <c r="A221" s="3">
        <v>218</v>
      </c>
      <c r="B221" s="3" t="str">
        <f>"00244964"</f>
        <v>00244964</v>
      </c>
    </row>
    <row r="222" spans="1:2" x14ac:dyDescent="0.25">
      <c r="A222" s="3">
        <v>219</v>
      </c>
      <c r="B222" s="3" t="str">
        <f>"00245000"</f>
        <v>00245000</v>
      </c>
    </row>
    <row r="223" spans="1:2" x14ac:dyDescent="0.25">
      <c r="A223" s="3">
        <v>220</v>
      </c>
      <c r="B223" s="3" t="str">
        <f>"00245177"</f>
        <v>00245177</v>
      </c>
    </row>
    <row r="224" spans="1:2" x14ac:dyDescent="0.25">
      <c r="A224" s="3">
        <v>221</v>
      </c>
      <c r="B224" s="3" t="str">
        <f>"00245239"</f>
        <v>00245239</v>
      </c>
    </row>
    <row r="225" spans="1:2" x14ac:dyDescent="0.25">
      <c r="A225" s="3">
        <v>222</v>
      </c>
      <c r="B225" s="3" t="str">
        <f>"00246227"</f>
        <v>00246227</v>
      </c>
    </row>
    <row r="226" spans="1:2" x14ac:dyDescent="0.25">
      <c r="A226" s="3">
        <v>223</v>
      </c>
      <c r="B226" s="3" t="str">
        <f>"00246437"</f>
        <v>00246437</v>
      </c>
    </row>
    <row r="227" spans="1:2" x14ac:dyDescent="0.25">
      <c r="A227" s="3">
        <v>224</v>
      </c>
      <c r="B227" s="3" t="str">
        <f>"00246859"</f>
        <v>00246859</v>
      </c>
    </row>
    <row r="228" spans="1:2" x14ac:dyDescent="0.25">
      <c r="A228" s="3">
        <v>225</v>
      </c>
      <c r="B228" s="3" t="str">
        <f>"00247361"</f>
        <v>00247361</v>
      </c>
    </row>
    <row r="229" spans="1:2" x14ac:dyDescent="0.25">
      <c r="A229" s="3">
        <v>226</v>
      </c>
      <c r="B229" s="3" t="str">
        <f>"00247460"</f>
        <v>00247460</v>
      </c>
    </row>
    <row r="230" spans="1:2" x14ac:dyDescent="0.25">
      <c r="A230" s="3">
        <v>227</v>
      </c>
      <c r="B230" s="3" t="str">
        <f>"00247819"</f>
        <v>00247819</v>
      </c>
    </row>
    <row r="231" spans="1:2" x14ac:dyDescent="0.25">
      <c r="A231" s="3">
        <v>228</v>
      </c>
      <c r="B231" s="3" t="str">
        <f>"00248132"</f>
        <v>00248132</v>
      </c>
    </row>
    <row r="232" spans="1:2" x14ac:dyDescent="0.25">
      <c r="A232" s="3">
        <v>229</v>
      </c>
      <c r="B232" s="3" t="str">
        <f>"00248186"</f>
        <v>00248186</v>
      </c>
    </row>
    <row r="233" spans="1:2" x14ac:dyDescent="0.25">
      <c r="A233" s="3">
        <v>230</v>
      </c>
      <c r="B233" s="3" t="str">
        <f>"00248328"</f>
        <v>00248328</v>
      </c>
    </row>
    <row r="234" spans="1:2" x14ac:dyDescent="0.25">
      <c r="A234" s="3">
        <v>231</v>
      </c>
      <c r="B234" s="3" t="str">
        <f>"00248390"</f>
        <v>00248390</v>
      </c>
    </row>
    <row r="235" spans="1:2" x14ac:dyDescent="0.25">
      <c r="A235" s="3">
        <v>232</v>
      </c>
      <c r="B235" s="3" t="str">
        <f>"00249312"</f>
        <v>00249312</v>
      </c>
    </row>
    <row r="236" spans="1:2" x14ac:dyDescent="0.25">
      <c r="A236" s="3">
        <v>233</v>
      </c>
      <c r="B236" s="3" t="str">
        <f>"00249408"</f>
        <v>00249408</v>
      </c>
    </row>
    <row r="237" spans="1:2" x14ac:dyDescent="0.25">
      <c r="A237" s="3">
        <v>234</v>
      </c>
      <c r="B237" s="3" t="str">
        <f>"00249414"</f>
        <v>00249414</v>
      </c>
    </row>
    <row r="238" spans="1:2" x14ac:dyDescent="0.25">
      <c r="A238" s="3">
        <v>235</v>
      </c>
      <c r="B238" s="3" t="str">
        <f>"00249841"</f>
        <v>00249841</v>
      </c>
    </row>
    <row r="239" spans="1:2" x14ac:dyDescent="0.25">
      <c r="A239" s="3">
        <v>236</v>
      </c>
      <c r="B239" s="3" t="str">
        <f>"00251896"</f>
        <v>00251896</v>
      </c>
    </row>
    <row r="240" spans="1:2" x14ac:dyDescent="0.25">
      <c r="A240" s="3">
        <v>237</v>
      </c>
      <c r="B240" s="3" t="str">
        <f>"00251902"</f>
        <v>00251902</v>
      </c>
    </row>
    <row r="241" spans="1:2" x14ac:dyDescent="0.25">
      <c r="A241" s="3">
        <v>238</v>
      </c>
      <c r="B241" s="3" t="str">
        <f>"00252919"</f>
        <v>00252919</v>
      </c>
    </row>
    <row r="242" spans="1:2" x14ac:dyDescent="0.25">
      <c r="A242" s="3">
        <v>239</v>
      </c>
      <c r="B242" s="3" t="str">
        <f>"00253040"</f>
        <v>00253040</v>
      </c>
    </row>
    <row r="243" spans="1:2" x14ac:dyDescent="0.25">
      <c r="A243" s="3">
        <v>240</v>
      </c>
      <c r="B243" s="3" t="str">
        <f>"00253048"</f>
        <v>00253048</v>
      </c>
    </row>
    <row r="244" spans="1:2" x14ac:dyDescent="0.25">
      <c r="A244" s="3">
        <v>241</v>
      </c>
      <c r="B244" s="3" t="str">
        <f>"00253336"</f>
        <v>00253336</v>
      </c>
    </row>
    <row r="245" spans="1:2" x14ac:dyDescent="0.25">
      <c r="A245" s="3">
        <v>242</v>
      </c>
      <c r="B245" s="3" t="str">
        <f>"00253878"</f>
        <v>00253878</v>
      </c>
    </row>
    <row r="246" spans="1:2" x14ac:dyDescent="0.25">
      <c r="A246" s="3">
        <v>243</v>
      </c>
      <c r="B246" s="3" t="str">
        <f>"00253979"</f>
        <v>00253979</v>
      </c>
    </row>
    <row r="247" spans="1:2" x14ac:dyDescent="0.25">
      <c r="A247" s="3">
        <v>244</v>
      </c>
      <c r="B247" s="3" t="str">
        <f>"00254112"</f>
        <v>00254112</v>
      </c>
    </row>
    <row r="248" spans="1:2" x14ac:dyDescent="0.25">
      <c r="A248" s="3">
        <v>245</v>
      </c>
      <c r="B248" s="3" t="str">
        <f>"00255305"</f>
        <v>00255305</v>
      </c>
    </row>
    <row r="249" spans="1:2" x14ac:dyDescent="0.25">
      <c r="A249" s="3">
        <v>246</v>
      </c>
      <c r="B249" s="3" t="str">
        <f>"00255439"</f>
        <v>00255439</v>
      </c>
    </row>
    <row r="250" spans="1:2" x14ac:dyDescent="0.25">
      <c r="A250" s="3">
        <v>247</v>
      </c>
      <c r="B250" s="3" t="str">
        <f>"00257176"</f>
        <v>00257176</v>
      </c>
    </row>
    <row r="251" spans="1:2" x14ac:dyDescent="0.25">
      <c r="A251" s="3">
        <v>248</v>
      </c>
      <c r="B251" s="3" t="str">
        <f>"00257222"</f>
        <v>00257222</v>
      </c>
    </row>
    <row r="252" spans="1:2" x14ac:dyDescent="0.25">
      <c r="A252" s="3">
        <v>249</v>
      </c>
      <c r="B252" s="3" t="str">
        <f>"00257441"</f>
        <v>00257441</v>
      </c>
    </row>
    <row r="253" spans="1:2" x14ac:dyDescent="0.25">
      <c r="A253" s="3">
        <v>250</v>
      </c>
      <c r="B253" s="3" t="str">
        <f>"00257585"</f>
        <v>00257585</v>
      </c>
    </row>
    <row r="254" spans="1:2" x14ac:dyDescent="0.25">
      <c r="A254" s="3">
        <v>251</v>
      </c>
      <c r="B254" s="3" t="str">
        <f>"00257794"</f>
        <v>00257794</v>
      </c>
    </row>
    <row r="255" spans="1:2" x14ac:dyDescent="0.25">
      <c r="A255" s="3">
        <v>252</v>
      </c>
      <c r="B255" s="3" t="str">
        <f>"00257981"</f>
        <v>00257981</v>
      </c>
    </row>
    <row r="256" spans="1:2" x14ac:dyDescent="0.25">
      <c r="A256" s="3">
        <v>253</v>
      </c>
      <c r="B256" s="3" t="str">
        <f>"00257986"</f>
        <v>00257986</v>
      </c>
    </row>
    <row r="257" spans="1:2" x14ac:dyDescent="0.25">
      <c r="A257" s="3">
        <v>254</v>
      </c>
      <c r="B257" s="3" t="str">
        <f>"00258020"</f>
        <v>00258020</v>
      </c>
    </row>
    <row r="258" spans="1:2" x14ac:dyDescent="0.25">
      <c r="A258" s="3">
        <v>255</v>
      </c>
      <c r="B258" s="3" t="str">
        <f>"00258041"</f>
        <v>00258041</v>
      </c>
    </row>
    <row r="259" spans="1:2" x14ac:dyDescent="0.25">
      <c r="A259" s="3">
        <v>256</v>
      </c>
      <c r="B259" s="3" t="str">
        <f>"00258388"</f>
        <v>00258388</v>
      </c>
    </row>
    <row r="260" spans="1:2" x14ac:dyDescent="0.25">
      <c r="A260" s="3">
        <v>257</v>
      </c>
      <c r="B260" s="3" t="str">
        <f>"00258476"</f>
        <v>00258476</v>
      </c>
    </row>
    <row r="261" spans="1:2" x14ac:dyDescent="0.25">
      <c r="A261" s="3">
        <v>258</v>
      </c>
      <c r="B261" s="3" t="str">
        <f>"00259084"</f>
        <v>00259084</v>
      </c>
    </row>
    <row r="262" spans="1:2" x14ac:dyDescent="0.25">
      <c r="A262" s="3">
        <v>259</v>
      </c>
      <c r="B262" s="3" t="str">
        <f>"00259445"</f>
        <v>00259445</v>
      </c>
    </row>
    <row r="263" spans="1:2" x14ac:dyDescent="0.25">
      <c r="A263" s="3">
        <v>260</v>
      </c>
      <c r="B263" s="3" t="str">
        <f>"00259463"</f>
        <v>00259463</v>
      </c>
    </row>
    <row r="264" spans="1:2" x14ac:dyDescent="0.25">
      <c r="A264" s="3">
        <v>261</v>
      </c>
      <c r="B264" s="3" t="str">
        <f>"00260450"</f>
        <v>00260450</v>
      </c>
    </row>
    <row r="265" spans="1:2" x14ac:dyDescent="0.25">
      <c r="A265" s="3">
        <v>262</v>
      </c>
      <c r="B265" s="3" t="str">
        <f>"00260479"</f>
        <v>00260479</v>
      </c>
    </row>
    <row r="266" spans="1:2" x14ac:dyDescent="0.25">
      <c r="A266" s="3">
        <v>263</v>
      </c>
      <c r="B266" s="3" t="str">
        <f>"00260839"</f>
        <v>00260839</v>
      </c>
    </row>
    <row r="267" spans="1:2" x14ac:dyDescent="0.25">
      <c r="A267" s="3">
        <v>264</v>
      </c>
      <c r="B267" s="3" t="str">
        <f>"00261495"</f>
        <v>00261495</v>
      </c>
    </row>
    <row r="268" spans="1:2" x14ac:dyDescent="0.25">
      <c r="A268" s="3">
        <v>265</v>
      </c>
      <c r="B268" s="3" t="str">
        <f>"00261523"</f>
        <v>00261523</v>
      </c>
    </row>
    <row r="269" spans="1:2" x14ac:dyDescent="0.25">
      <c r="A269" s="3">
        <v>266</v>
      </c>
      <c r="B269" s="3" t="str">
        <f>"00262423"</f>
        <v>00262423</v>
      </c>
    </row>
    <row r="270" spans="1:2" x14ac:dyDescent="0.25">
      <c r="A270" s="3">
        <v>267</v>
      </c>
      <c r="B270" s="3" t="str">
        <f>"00262681"</f>
        <v>00262681</v>
      </c>
    </row>
    <row r="271" spans="1:2" x14ac:dyDescent="0.25">
      <c r="A271" s="3">
        <v>268</v>
      </c>
      <c r="B271" s="3" t="str">
        <f>"00262823"</f>
        <v>00262823</v>
      </c>
    </row>
    <row r="272" spans="1:2" x14ac:dyDescent="0.25">
      <c r="A272" s="3">
        <v>269</v>
      </c>
      <c r="B272" s="3" t="str">
        <f>"00263577"</f>
        <v>00263577</v>
      </c>
    </row>
    <row r="273" spans="1:2" x14ac:dyDescent="0.25">
      <c r="A273" s="3">
        <v>270</v>
      </c>
      <c r="B273" s="3" t="str">
        <f>"00263925"</f>
        <v>00263925</v>
      </c>
    </row>
    <row r="274" spans="1:2" x14ac:dyDescent="0.25">
      <c r="A274" s="3">
        <v>271</v>
      </c>
      <c r="B274" s="3" t="str">
        <f>"00264068"</f>
        <v>00264068</v>
      </c>
    </row>
    <row r="275" spans="1:2" x14ac:dyDescent="0.25">
      <c r="A275" s="3">
        <v>272</v>
      </c>
      <c r="B275" s="3" t="str">
        <f>"00264095"</f>
        <v>00264095</v>
      </c>
    </row>
    <row r="276" spans="1:2" x14ac:dyDescent="0.25">
      <c r="A276" s="3">
        <v>273</v>
      </c>
      <c r="B276" s="3" t="str">
        <f>"00264227"</f>
        <v>00264227</v>
      </c>
    </row>
    <row r="277" spans="1:2" x14ac:dyDescent="0.25">
      <c r="A277" s="3">
        <v>274</v>
      </c>
      <c r="B277" s="3" t="str">
        <f>"00264333"</f>
        <v>00264333</v>
      </c>
    </row>
    <row r="278" spans="1:2" x14ac:dyDescent="0.25">
      <c r="A278" s="3">
        <v>275</v>
      </c>
      <c r="B278" s="3" t="str">
        <f>"00264907"</f>
        <v>00264907</v>
      </c>
    </row>
    <row r="279" spans="1:2" x14ac:dyDescent="0.25">
      <c r="A279" s="3">
        <v>276</v>
      </c>
      <c r="B279" s="3" t="str">
        <f>"00265043"</f>
        <v>00265043</v>
      </c>
    </row>
    <row r="280" spans="1:2" x14ac:dyDescent="0.25">
      <c r="A280" s="3">
        <v>277</v>
      </c>
      <c r="B280" s="3" t="str">
        <f>"00265177"</f>
        <v>00265177</v>
      </c>
    </row>
    <row r="281" spans="1:2" x14ac:dyDescent="0.25">
      <c r="A281" s="3">
        <v>278</v>
      </c>
      <c r="B281" s="3" t="str">
        <f>"00265909"</f>
        <v>00265909</v>
      </c>
    </row>
    <row r="282" spans="1:2" x14ac:dyDescent="0.25">
      <c r="A282" s="3">
        <v>279</v>
      </c>
      <c r="B282" s="3" t="str">
        <f>"00266514"</f>
        <v>00266514</v>
      </c>
    </row>
    <row r="283" spans="1:2" x14ac:dyDescent="0.25">
      <c r="A283" s="3">
        <v>280</v>
      </c>
      <c r="B283" s="3" t="str">
        <f>"00267344"</f>
        <v>00267344</v>
      </c>
    </row>
    <row r="284" spans="1:2" x14ac:dyDescent="0.25">
      <c r="A284" s="3">
        <v>281</v>
      </c>
      <c r="B284" s="3" t="str">
        <f>"00267400"</f>
        <v>00267400</v>
      </c>
    </row>
    <row r="285" spans="1:2" x14ac:dyDescent="0.25">
      <c r="A285" s="3">
        <v>282</v>
      </c>
      <c r="B285" s="3" t="str">
        <f>"00268520"</f>
        <v>00268520</v>
      </c>
    </row>
    <row r="286" spans="1:2" x14ac:dyDescent="0.25">
      <c r="A286" s="3">
        <v>283</v>
      </c>
      <c r="B286" s="3" t="str">
        <f>"00268545"</f>
        <v>00268545</v>
      </c>
    </row>
    <row r="287" spans="1:2" x14ac:dyDescent="0.25">
      <c r="A287" s="3">
        <v>284</v>
      </c>
      <c r="B287" s="3" t="str">
        <f>"00269238"</f>
        <v>00269238</v>
      </c>
    </row>
    <row r="288" spans="1:2" x14ac:dyDescent="0.25">
      <c r="A288" s="3">
        <v>285</v>
      </c>
      <c r="B288" s="3" t="str">
        <f>"00272142"</f>
        <v>00272142</v>
      </c>
    </row>
    <row r="289" spans="1:2" x14ac:dyDescent="0.25">
      <c r="A289" s="3">
        <v>286</v>
      </c>
      <c r="B289" s="3" t="str">
        <f>"00272329"</f>
        <v>00272329</v>
      </c>
    </row>
    <row r="290" spans="1:2" x14ac:dyDescent="0.25">
      <c r="A290" s="3">
        <v>287</v>
      </c>
      <c r="B290" s="3" t="str">
        <f>"00272469"</f>
        <v>00272469</v>
      </c>
    </row>
    <row r="291" spans="1:2" x14ac:dyDescent="0.25">
      <c r="A291" s="3">
        <v>288</v>
      </c>
      <c r="B291" s="3" t="str">
        <f>"00272544"</f>
        <v>00272544</v>
      </c>
    </row>
    <row r="292" spans="1:2" x14ac:dyDescent="0.25">
      <c r="A292" s="3">
        <v>289</v>
      </c>
      <c r="B292" s="3" t="str">
        <f>"00273246"</f>
        <v>00273246</v>
      </c>
    </row>
    <row r="293" spans="1:2" x14ac:dyDescent="0.25">
      <c r="A293" s="3">
        <v>290</v>
      </c>
      <c r="B293" s="3" t="str">
        <f>"00273588"</f>
        <v>00273588</v>
      </c>
    </row>
    <row r="294" spans="1:2" x14ac:dyDescent="0.25">
      <c r="A294" s="3">
        <v>291</v>
      </c>
      <c r="B294" s="3" t="str">
        <f>"00274499"</f>
        <v>00274499</v>
      </c>
    </row>
    <row r="295" spans="1:2" x14ac:dyDescent="0.25">
      <c r="A295" s="3">
        <v>292</v>
      </c>
      <c r="B295" s="3" t="str">
        <f>"00274790"</f>
        <v>00274790</v>
      </c>
    </row>
    <row r="296" spans="1:2" x14ac:dyDescent="0.25">
      <c r="A296" s="3">
        <v>293</v>
      </c>
      <c r="B296" s="3" t="str">
        <f>"00275098"</f>
        <v>00275098</v>
      </c>
    </row>
    <row r="297" spans="1:2" x14ac:dyDescent="0.25">
      <c r="A297" s="3">
        <v>294</v>
      </c>
      <c r="B297" s="3" t="str">
        <f>"00275139"</f>
        <v>00275139</v>
      </c>
    </row>
    <row r="298" spans="1:2" x14ac:dyDescent="0.25">
      <c r="A298" s="3">
        <v>295</v>
      </c>
      <c r="B298" s="3" t="str">
        <f>"00275345"</f>
        <v>00275345</v>
      </c>
    </row>
    <row r="299" spans="1:2" x14ac:dyDescent="0.25">
      <c r="A299" s="3">
        <v>296</v>
      </c>
      <c r="B299" s="3" t="str">
        <f>"00275844"</f>
        <v>00275844</v>
      </c>
    </row>
    <row r="300" spans="1:2" x14ac:dyDescent="0.25">
      <c r="A300" s="3">
        <v>297</v>
      </c>
      <c r="B300" s="3" t="str">
        <f>"00276106"</f>
        <v>00276106</v>
      </c>
    </row>
    <row r="301" spans="1:2" x14ac:dyDescent="0.25">
      <c r="A301" s="3">
        <v>298</v>
      </c>
      <c r="B301" s="3" t="str">
        <f>"00276384"</f>
        <v>00276384</v>
      </c>
    </row>
    <row r="302" spans="1:2" x14ac:dyDescent="0.25">
      <c r="A302" s="3">
        <v>299</v>
      </c>
      <c r="B302" s="3" t="str">
        <f>"00276525"</f>
        <v>00276525</v>
      </c>
    </row>
    <row r="303" spans="1:2" x14ac:dyDescent="0.25">
      <c r="A303" s="3">
        <v>300</v>
      </c>
      <c r="B303" s="3" t="str">
        <f>"00276961"</f>
        <v>00276961</v>
      </c>
    </row>
    <row r="304" spans="1:2" x14ac:dyDescent="0.25">
      <c r="A304" s="3">
        <v>301</v>
      </c>
      <c r="B304" s="3" t="str">
        <f>"00278852"</f>
        <v>00278852</v>
      </c>
    </row>
    <row r="305" spans="1:2" x14ac:dyDescent="0.25">
      <c r="A305" s="3">
        <v>302</v>
      </c>
      <c r="B305" s="3" t="str">
        <f>"00278876"</f>
        <v>00278876</v>
      </c>
    </row>
    <row r="306" spans="1:2" x14ac:dyDescent="0.25">
      <c r="A306" s="3">
        <v>303</v>
      </c>
      <c r="B306" s="3" t="str">
        <f>"00279084"</f>
        <v>00279084</v>
      </c>
    </row>
    <row r="307" spans="1:2" x14ac:dyDescent="0.25">
      <c r="A307" s="3">
        <v>304</v>
      </c>
      <c r="B307" s="3" t="str">
        <f>"00279093"</f>
        <v>00279093</v>
      </c>
    </row>
    <row r="308" spans="1:2" x14ac:dyDescent="0.25">
      <c r="A308" s="3">
        <v>305</v>
      </c>
      <c r="B308" s="3" t="str">
        <f>"00279112"</f>
        <v>00279112</v>
      </c>
    </row>
    <row r="309" spans="1:2" x14ac:dyDescent="0.25">
      <c r="A309" s="3">
        <v>306</v>
      </c>
      <c r="B309" s="3" t="str">
        <f>"00279117"</f>
        <v>00279117</v>
      </c>
    </row>
    <row r="310" spans="1:2" x14ac:dyDescent="0.25">
      <c r="A310" s="3">
        <v>307</v>
      </c>
      <c r="B310" s="3" t="str">
        <f>"00280317"</f>
        <v>00280317</v>
      </c>
    </row>
    <row r="311" spans="1:2" x14ac:dyDescent="0.25">
      <c r="A311" s="3">
        <v>308</v>
      </c>
      <c r="B311" s="3" t="str">
        <f>"00280758"</f>
        <v>00280758</v>
      </c>
    </row>
    <row r="312" spans="1:2" x14ac:dyDescent="0.25">
      <c r="A312" s="3">
        <v>309</v>
      </c>
      <c r="B312" s="3" t="str">
        <f>"00281439"</f>
        <v>00281439</v>
      </c>
    </row>
    <row r="313" spans="1:2" x14ac:dyDescent="0.25">
      <c r="A313" s="3">
        <v>310</v>
      </c>
      <c r="B313" s="3" t="str">
        <f>"00281595"</f>
        <v>00281595</v>
      </c>
    </row>
    <row r="314" spans="1:2" x14ac:dyDescent="0.25">
      <c r="A314" s="3">
        <v>311</v>
      </c>
      <c r="B314" s="3" t="str">
        <f>"00281794"</f>
        <v>00281794</v>
      </c>
    </row>
    <row r="315" spans="1:2" x14ac:dyDescent="0.25">
      <c r="A315" s="3">
        <v>312</v>
      </c>
      <c r="B315" s="3" t="str">
        <f>"00282419"</f>
        <v>00282419</v>
      </c>
    </row>
    <row r="316" spans="1:2" x14ac:dyDescent="0.25">
      <c r="A316" s="3">
        <v>313</v>
      </c>
      <c r="B316" s="3" t="str">
        <f>"00282884"</f>
        <v>00282884</v>
      </c>
    </row>
    <row r="317" spans="1:2" x14ac:dyDescent="0.25">
      <c r="A317" s="3">
        <v>314</v>
      </c>
      <c r="B317" s="3" t="str">
        <f>"00283324"</f>
        <v>00283324</v>
      </c>
    </row>
    <row r="318" spans="1:2" x14ac:dyDescent="0.25">
      <c r="A318" s="3">
        <v>315</v>
      </c>
      <c r="B318" s="3" t="str">
        <f>"00283779"</f>
        <v>00283779</v>
      </c>
    </row>
    <row r="319" spans="1:2" x14ac:dyDescent="0.25">
      <c r="A319" s="3">
        <v>316</v>
      </c>
      <c r="B319" s="3" t="str">
        <f>"00283826"</f>
        <v>00283826</v>
      </c>
    </row>
    <row r="320" spans="1:2" x14ac:dyDescent="0.25">
      <c r="A320" s="3">
        <v>317</v>
      </c>
      <c r="B320" s="3" t="str">
        <f>"00284086"</f>
        <v>00284086</v>
      </c>
    </row>
    <row r="321" spans="1:2" x14ac:dyDescent="0.25">
      <c r="A321" s="3">
        <v>318</v>
      </c>
      <c r="B321" s="3" t="str">
        <f>"00284268"</f>
        <v>00284268</v>
      </c>
    </row>
    <row r="322" spans="1:2" x14ac:dyDescent="0.25">
      <c r="A322" s="3">
        <v>319</v>
      </c>
      <c r="B322" s="3" t="str">
        <f>"00284446"</f>
        <v>00284446</v>
      </c>
    </row>
    <row r="323" spans="1:2" x14ac:dyDescent="0.25">
      <c r="A323" s="3">
        <v>320</v>
      </c>
      <c r="B323" s="3" t="str">
        <f>"00285238"</f>
        <v>00285238</v>
      </c>
    </row>
    <row r="324" spans="1:2" x14ac:dyDescent="0.25">
      <c r="A324" s="3">
        <v>321</v>
      </c>
      <c r="B324" s="3" t="str">
        <f>"00285240"</f>
        <v>00285240</v>
      </c>
    </row>
    <row r="325" spans="1:2" x14ac:dyDescent="0.25">
      <c r="A325" s="3">
        <v>322</v>
      </c>
      <c r="B325" s="3" t="str">
        <f>"00285298"</f>
        <v>00285298</v>
      </c>
    </row>
    <row r="326" spans="1:2" x14ac:dyDescent="0.25">
      <c r="A326" s="3">
        <v>323</v>
      </c>
      <c r="B326" s="3" t="str">
        <f>"00286076"</f>
        <v>00286076</v>
      </c>
    </row>
    <row r="327" spans="1:2" x14ac:dyDescent="0.25">
      <c r="A327" s="3">
        <v>324</v>
      </c>
      <c r="B327" s="3" t="str">
        <f>"00286214"</f>
        <v>00286214</v>
      </c>
    </row>
    <row r="328" spans="1:2" x14ac:dyDescent="0.25">
      <c r="A328" s="3">
        <v>325</v>
      </c>
      <c r="B328" s="3" t="str">
        <f>"00286972"</f>
        <v>00286972</v>
      </c>
    </row>
    <row r="329" spans="1:2" x14ac:dyDescent="0.25">
      <c r="A329" s="3">
        <v>326</v>
      </c>
      <c r="B329" s="3" t="str">
        <f>"00286978"</f>
        <v>00286978</v>
      </c>
    </row>
    <row r="330" spans="1:2" x14ac:dyDescent="0.25">
      <c r="A330" s="3">
        <v>327</v>
      </c>
      <c r="B330" s="3" t="str">
        <f>"00287086"</f>
        <v>00287086</v>
      </c>
    </row>
    <row r="331" spans="1:2" x14ac:dyDescent="0.25">
      <c r="A331" s="3">
        <v>328</v>
      </c>
      <c r="B331" s="3" t="str">
        <f>"00287481"</f>
        <v>00287481</v>
      </c>
    </row>
    <row r="332" spans="1:2" x14ac:dyDescent="0.25">
      <c r="A332" s="3">
        <v>329</v>
      </c>
      <c r="B332" s="3" t="str">
        <f>"00288472"</f>
        <v>00288472</v>
      </c>
    </row>
    <row r="333" spans="1:2" x14ac:dyDescent="0.25">
      <c r="A333" s="3">
        <v>330</v>
      </c>
      <c r="B333" s="3" t="str">
        <f>"00288879"</f>
        <v>00288879</v>
      </c>
    </row>
    <row r="334" spans="1:2" x14ac:dyDescent="0.25">
      <c r="A334" s="3">
        <v>331</v>
      </c>
      <c r="B334" s="3" t="str">
        <f>"00289389"</f>
        <v>00289389</v>
      </c>
    </row>
    <row r="335" spans="1:2" x14ac:dyDescent="0.25">
      <c r="A335" s="3">
        <v>332</v>
      </c>
      <c r="B335" s="3" t="str">
        <f>"00289553"</f>
        <v>00289553</v>
      </c>
    </row>
    <row r="336" spans="1:2" x14ac:dyDescent="0.25">
      <c r="A336" s="3">
        <v>333</v>
      </c>
      <c r="B336" s="3" t="str">
        <f>"00289593"</f>
        <v>00289593</v>
      </c>
    </row>
    <row r="337" spans="1:2" x14ac:dyDescent="0.25">
      <c r="A337" s="3">
        <v>334</v>
      </c>
      <c r="B337" s="3" t="str">
        <f>"00289948"</f>
        <v>00289948</v>
      </c>
    </row>
    <row r="338" spans="1:2" x14ac:dyDescent="0.25">
      <c r="A338" s="3">
        <v>335</v>
      </c>
      <c r="B338" s="3" t="str">
        <f>"00290117"</f>
        <v>00290117</v>
      </c>
    </row>
    <row r="339" spans="1:2" x14ac:dyDescent="0.25">
      <c r="A339" s="3">
        <v>336</v>
      </c>
      <c r="B339" s="3" t="str">
        <f>"00290428"</f>
        <v>00290428</v>
      </c>
    </row>
    <row r="340" spans="1:2" x14ac:dyDescent="0.25">
      <c r="A340" s="3">
        <v>337</v>
      </c>
      <c r="B340" s="3" t="str">
        <f>"00291135"</f>
        <v>00291135</v>
      </c>
    </row>
    <row r="341" spans="1:2" x14ac:dyDescent="0.25">
      <c r="A341" s="3">
        <v>338</v>
      </c>
      <c r="B341" s="3" t="str">
        <f>"00291384"</f>
        <v>00291384</v>
      </c>
    </row>
    <row r="342" spans="1:2" x14ac:dyDescent="0.25">
      <c r="A342" s="3">
        <v>339</v>
      </c>
      <c r="B342" s="3" t="str">
        <f>"00291467"</f>
        <v>00291467</v>
      </c>
    </row>
    <row r="343" spans="1:2" x14ac:dyDescent="0.25">
      <c r="A343" s="3">
        <v>340</v>
      </c>
      <c r="B343" s="3" t="str">
        <f>"00291546"</f>
        <v>00291546</v>
      </c>
    </row>
    <row r="344" spans="1:2" x14ac:dyDescent="0.25">
      <c r="A344" s="3">
        <v>341</v>
      </c>
      <c r="B344" s="3" t="str">
        <f>"00291773"</f>
        <v>00291773</v>
      </c>
    </row>
    <row r="345" spans="1:2" x14ac:dyDescent="0.25">
      <c r="A345" s="3">
        <v>342</v>
      </c>
      <c r="B345" s="3" t="str">
        <f>"00292310"</f>
        <v>00292310</v>
      </c>
    </row>
    <row r="346" spans="1:2" x14ac:dyDescent="0.25">
      <c r="A346" s="3">
        <v>343</v>
      </c>
      <c r="B346" s="3" t="str">
        <f>"00293162"</f>
        <v>00293162</v>
      </c>
    </row>
    <row r="347" spans="1:2" x14ac:dyDescent="0.25">
      <c r="A347" s="3">
        <v>344</v>
      </c>
      <c r="B347" s="3" t="str">
        <f>"00293347"</f>
        <v>00293347</v>
      </c>
    </row>
    <row r="348" spans="1:2" x14ac:dyDescent="0.25">
      <c r="A348" s="3">
        <v>345</v>
      </c>
      <c r="B348" s="3" t="str">
        <f>"00293992"</f>
        <v>00293992</v>
      </c>
    </row>
    <row r="349" spans="1:2" x14ac:dyDescent="0.25">
      <c r="A349" s="3">
        <v>346</v>
      </c>
      <c r="B349" s="3" t="str">
        <f>"00294516"</f>
        <v>00294516</v>
      </c>
    </row>
    <row r="350" spans="1:2" x14ac:dyDescent="0.25">
      <c r="A350" s="3">
        <v>347</v>
      </c>
      <c r="B350" s="3" t="str">
        <f>"00294868"</f>
        <v>00294868</v>
      </c>
    </row>
    <row r="351" spans="1:2" x14ac:dyDescent="0.25">
      <c r="A351" s="3">
        <v>348</v>
      </c>
      <c r="B351" s="3" t="str">
        <f>"00295264"</f>
        <v>00295264</v>
      </c>
    </row>
    <row r="352" spans="1:2" x14ac:dyDescent="0.25">
      <c r="A352" s="3">
        <v>349</v>
      </c>
      <c r="B352" s="3" t="str">
        <f>"00296043"</f>
        <v>00296043</v>
      </c>
    </row>
    <row r="353" spans="1:2" x14ac:dyDescent="0.25">
      <c r="A353" s="3">
        <v>350</v>
      </c>
      <c r="B353" s="3" t="str">
        <f>"00297321"</f>
        <v>00297321</v>
      </c>
    </row>
    <row r="354" spans="1:2" x14ac:dyDescent="0.25">
      <c r="A354" s="3">
        <v>351</v>
      </c>
      <c r="B354" s="3" t="str">
        <f>"00297661"</f>
        <v>00297661</v>
      </c>
    </row>
    <row r="355" spans="1:2" x14ac:dyDescent="0.25">
      <c r="A355" s="3">
        <v>352</v>
      </c>
      <c r="B355" s="3" t="str">
        <f>"00297967"</f>
        <v>00297967</v>
      </c>
    </row>
    <row r="356" spans="1:2" x14ac:dyDescent="0.25">
      <c r="A356" s="3">
        <v>353</v>
      </c>
      <c r="B356" s="3" t="str">
        <f>"00298037"</f>
        <v>00298037</v>
      </c>
    </row>
    <row r="357" spans="1:2" x14ac:dyDescent="0.25">
      <c r="A357" s="3">
        <v>354</v>
      </c>
      <c r="B357" s="3" t="str">
        <f>"00298116"</f>
        <v>00298116</v>
      </c>
    </row>
    <row r="358" spans="1:2" x14ac:dyDescent="0.25">
      <c r="A358" s="3">
        <v>355</v>
      </c>
      <c r="B358" s="3" t="str">
        <f>"00299108"</f>
        <v>00299108</v>
      </c>
    </row>
    <row r="359" spans="1:2" x14ac:dyDescent="0.25">
      <c r="A359" s="3">
        <v>356</v>
      </c>
      <c r="B359" s="3" t="str">
        <f>"00299401"</f>
        <v>00299401</v>
      </c>
    </row>
    <row r="360" spans="1:2" x14ac:dyDescent="0.25">
      <c r="A360" s="3">
        <v>357</v>
      </c>
      <c r="B360" s="3" t="str">
        <f>"00300997"</f>
        <v>00300997</v>
      </c>
    </row>
    <row r="361" spans="1:2" x14ac:dyDescent="0.25">
      <c r="A361" s="3">
        <v>358</v>
      </c>
      <c r="B361" s="3" t="str">
        <f>"00301168"</f>
        <v>00301168</v>
      </c>
    </row>
    <row r="362" spans="1:2" x14ac:dyDescent="0.25">
      <c r="A362" s="3">
        <v>359</v>
      </c>
      <c r="B362" s="3" t="str">
        <f>"00301359"</f>
        <v>00301359</v>
      </c>
    </row>
    <row r="363" spans="1:2" x14ac:dyDescent="0.25">
      <c r="A363" s="3">
        <v>360</v>
      </c>
      <c r="B363" s="3" t="str">
        <f>"00301437"</f>
        <v>00301437</v>
      </c>
    </row>
    <row r="364" spans="1:2" x14ac:dyDescent="0.25">
      <c r="A364" s="3">
        <v>361</v>
      </c>
      <c r="B364" s="3" t="str">
        <f>"00302248"</f>
        <v>00302248</v>
      </c>
    </row>
    <row r="365" spans="1:2" x14ac:dyDescent="0.25">
      <c r="A365" s="3">
        <v>362</v>
      </c>
      <c r="B365" s="3" t="str">
        <f>"00302988"</f>
        <v>00302988</v>
      </c>
    </row>
    <row r="366" spans="1:2" x14ac:dyDescent="0.25">
      <c r="A366" s="3">
        <v>363</v>
      </c>
      <c r="B366" s="3" t="str">
        <f>"00303270"</f>
        <v>00303270</v>
      </c>
    </row>
    <row r="367" spans="1:2" x14ac:dyDescent="0.25">
      <c r="A367" s="3">
        <v>364</v>
      </c>
      <c r="B367" s="3" t="str">
        <f>"00304122"</f>
        <v>00304122</v>
      </c>
    </row>
    <row r="368" spans="1:2" x14ac:dyDescent="0.25">
      <c r="A368" s="3">
        <v>365</v>
      </c>
      <c r="B368" s="3" t="str">
        <f>"00305295"</f>
        <v>00305295</v>
      </c>
    </row>
    <row r="369" spans="1:2" x14ac:dyDescent="0.25">
      <c r="A369" s="3">
        <v>366</v>
      </c>
      <c r="B369" s="3" t="str">
        <f>"00305448"</f>
        <v>00305448</v>
      </c>
    </row>
    <row r="370" spans="1:2" x14ac:dyDescent="0.25">
      <c r="A370" s="3">
        <v>367</v>
      </c>
      <c r="B370" s="3" t="str">
        <f>"00306165"</f>
        <v>00306165</v>
      </c>
    </row>
    <row r="371" spans="1:2" x14ac:dyDescent="0.25">
      <c r="A371" s="3">
        <v>368</v>
      </c>
      <c r="B371" s="3" t="str">
        <f>"00306587"</f>
        <v>00306587</v>
      </c>
    </row>
    <row r="372" spans="1:2" x14ac:dyDescent="0.25">
      <c r="A372" s="3">
        <v>369</v>
      </c>
      <c r="B372" s="3" t="str">
        <f>"00308466"</f>
        <v>00308466</v>
      </c>
    </row>
    <row r="373" spans="1:2" x14ac:dyDescent="0.25">
      <c r="A373" s="3">
        <v>370</v>
      </c>
      <c r="B373" s="3" t="str">
        <f>"00309020"</f>
        <v>00309020</v>
      </c>
    </row>
    <row r="374" spans="1:2" x14ac:dyDescent="0.25">
      <c r="A374" s="3">
        <v>371</v>
      </c>
      <c r="B374" s="3" t="str">
        <f>"00309865"</f>
        <v>00309865</v>
      </c>
    </row>
    <row r="375" spans="1:2" x14ac:dyDescent="0.25">
      <c r="A375" s="3">
        <v>372</v>
      </c>
      <c r="B375" s="3" t="str">
        <f>"00311139"</f>
        <v>00311139</v>
      </c>
    </row>
    <row r="376" spans="1:2" x14ac:dyDescent="0.25">
      <c r="A376" s="3">
        <v>373</v>
      </c>
      <c r="B376" s="3" t="str">
        <f>"00311603"</f>
        <v>00311603</v>
      </c>
    </row>
    <row r="377" spans="1:2" x14ac:dyDescent="0.25">
      <c r="A377" s="3">
        <v>374</v>
      </c>
      <c r="B377" s="3" t="str">
        <f>"00312153"</f>
        <v>00312153</v>
      </c>
    </row>
    <row r="378" spans="1:2" x14ac:dyDescent="0.25">
      <c r="A378" s="3">
        <v>375</v>
      </c>
      <c r="B378" s="3" t="str">
        <f>"00312220"</f>
        <v>00312220</v>
      </c>
    </row>
    <row r="379" spans="1:2" x14ac:dyDescent="0.25">
      <c r="A379" s="3">
        <v>376</v>
      </c>
      <c r="B379" s="3" t="str">
        <f>"00312224"</f>
        <v>00312224</v>
      </c>
    </row>
    <row r="380" spans="1:2" x14ac:dyDescent="0.25">
      <c r="A380" s="3">
        <v>377</v>
      </c>
      <c r="B380" s="3" t="str">
        <f>"00312255"</f>
        <v>00312255</v>
      </c>
    </row>
    <row r="381" spans="1:2" x14ac:dyDescent="0.25">
      <c r="A381" s="3">
        <v>378</v>
      </c>
      <c r="B381" s="3" t="str">
        <f>"00312817"</f>
        <v>00312817</v>
      </c>
    </row>
    <row r="382" spans="1:2" x14ac:dyDescent="0.25">
      <c r="A382" s="3">
        <v>379</v>
      </c>
      <c r="B382" s="3" t="str">
        <f>"00313016"</f>
        <v>00313016</v>
      </c>
    </row>
    <row r="383" spans="1:2" x14ac:dyDescent="0.25">
      <c r="A383" s="3">
        <v>380</v>
      </c>
      <c r="B383" s="3" t="str">
        <f>"00313795"</f>
        <v>00313795</v>
      </c>
    </row>
    <row r="384" spans="1:2" x14ac:dyDescent="0.25">
      <c r="A384" s="3">
        <v>381</v>
      </c>
      <c r="B384" s="3" t="str">
        <f>"00313897"</f>
        <v>00313897</v>
      </c>
    </row>
    <row r="385" spans="1:2" x14ac:dyDescent="0.25">
      <c r="A385" s="3">
        <v>382</v>
      </c>
      <c r="B385" s="3" t="str">
        <f>"00315595"</f>
        <v>00315595</v>
      </c>
    </row>
    <row r="386" spans="1:2" x14ac:dyDescent="0.25">
      <c r="A386" s="3">
        <v>383</v>
      </c>
      <c r="B386" s="3" t="str">
        <f>"00316648"</f>
        <v>00316648</v>
      </c>
    </row>
    <row r="387" spans="1:2" x14ac:dyDescent="0.25">
      <c r="A387" s="3">
        <v>384</v>
      </c>
      <c r="B387" s="3" t="str">
        <f>"00317534"</f>
        <v>00317534</v>
      </c>
    </row>
    <row r="388" spans="1:2" x14ac:dyDescent="0.25">
      <c r="A388" s="3">
        <v>385</v>
      </c>
      <c r="B388" s="3" t="str">
        <f>"00318079"</f>
        <v>00318079</v>
      </c>
    </row>
    <row r="389" spans="1:2" x14ac:dyDescent="0.25">
      <c r="A389" s="3">
        <v>386</v>
      </c>
      <c r="B389" s="3" t="str">
        <f>"00318832"</f>
        <v>00318832</v>
      </c>
    </row>
    <row r="390" spans="1:2" x14ac:dyDescent="0.25">
      <c r="A390" s="3">
        <v>387</v>
      </c>
      <c r="B390" s="3" t="str">
        <f>"00319043"</f>
        <v>00319043</v>
      </c>
    </row>
    <row r="391" spans="1:2" x14ac:dyDescent="0.25">
      <c r="A391" s="3">
        <v>388</v>
      </c>
      <c r="B391" s="3" t="str">
        <f>"00319756"</f>
        <v>00319756</v>
      </c>
    </row>
    <row r="392" spans="1:2" x14ac:dyDescent="0.25">
      <c r="A392" s="3">
        <v>389</v>
      </c>
      <c r="B392" s="3" t="str">
        <f>"00320046"</f>
        <v>00320046</v>
      </c>
    </row>
    <row r="393" spans="1:2" x14ac:dyDescent="0.25">
      <c r="A393" s="3">
        <v>390</v>
      </c>
      <c r="B393" s="3" t="str">
        <f>"00320532"</f>
        <v>00320532</v>
      </c>
    </row>
    <row r="394" spans="1:2" x14ac:dyDescent="0.25">
      <c r="A394" s="3">
        <v>391</v>
      </c>
      <c r="B394" s="3" t="str">
        <f>"00321166"</f>
        <v>00321166</v>
      </c>
    </row>
    <row r="395" spans="1:2" x14ac:dyDescent="0.25">
      <c r="A395" s="3">
        <v>392</v>
      </c>
      <c r="B395" s="3" t="str">
        <f>"00321364"</f>
        <v>00321364</v>
      </c>
    </row>
    <row r="396" spans="1:2" x14ac:dyDescent="0.25">
      <c r="A396" s="3">
        <v>393</v>
      </c>
      <c r="B396" s="3" t="str">
        <f>"00322348"</f>
        <v>00322348</v>
      </c>
    </row>
    <row r="397" spans="1:2" x14ac:dyDescent="0.25">
      <c r="A397" s="3">
        <v>394</v>
      </c>
      <c r="B397" s="3" t="str">
        <f>"00322628"</f>
        <v>00322628</v>
      </c>
    </row>
    <row r="398" spans="1:2" x14ac:dyDescent="0.25">
      <c r="A398" s="3">
        <v>395</v>
      </c>
      <c r="B398" s="3" t="str">
        <f>"00322970"</f>
        <v>00322970</v>
      </c>
    </row>
    <row r="399" spans="1:2" x14ac:dyDescent="0.25">
      <c r="A399" s="3">
        <v>396</v>
      </c>
      <c r="B399" s="3" t="str">
        <f>"00323504"</f>
        <v>00323504</v>
      </c>
    </row>
    <row r="400" spans="1:2" x14ac:dyDescent="0.25">
      <c r="A400" s="3">
        <v>397</v>
      </c>
      <c r="B400" s="3" t="str">
        <f>"00323570"</f>
        <v>00323570</v>
      </c>
    </row>
    <row r="401" spans="1:2" x14ac:dyDescent="0.25">
      <c r="A401" s="3">
        <v>398</v>
      </c>
      <c r="B401" s="3" t="str">
        <f>"00323586"</f>
        <v>00323586</v>
      </c>
    </row>
    <row r="402" spans="1:2" x14ac:dyDescent="0.25">
      <c r="A402" s="3">
        <v>399</v>
      </c>
      <c r="B402" s="3" t="str">
        <f>"00323696"</f>
        <v>00323696</v>
      </c>
    </row>
    <row r="403" spans="1:2" x14ac:dyDescent="0.25">
      <c r="A403" s="3">
        <v>400</v>
      </c>
      <c r="B403" s="3" t="str">
        <f>"00323939"</f>
        <v>00323939</v>
      </c>
    </row>
    <row r="404" spans="1:2" x14ac:dyDescent="0.25">
      <c r="A404" s="3">
        <v>401</v>
      </c>
      <c r="B404" s="3" t="str">
        <f>"00324307"</f>
        <v>00324307</v>
      </c>
    </row>
    <row r="405" spans="1:2" x14ac:dyDescent="0.25">
      <c r="A405" s="3">
        <v>402</v>
      </c>
      <c r="B405" s="3" t="str">
        <f>"00324853"</f>
        <v>00324853</v>
      </c>
    </row>
    <row r="406" spans="1:2" x14ac:dyDescent="0.25">
      <c r="A406" s="3">
        <v>403</v>
      </c>
      <c r="B406" s="3" t="str">
        <f>"00324980"</f>
        <v>00324980</v>
      </c>
    </row>
    <row r="407" spans="1:2" x14ac:dyDescent="0.25">
      <c r="A407" s="3">
        <v>404</v>
      </c>
      <c r="B407" s="3" t="str">
        <f>"00325586"</f>
        <v>00325586</v>
      </c>
    </row>
    <row r="408" spans="1:2" x14ac:dyDescent="0.25">
      <c r="A408" s="3">
        <v>405</v>
      </c>
      <c r="B408" s="3" t="str">
        <f>"00325717"</f>
        <v>00325717</v>
      </c>
    </row>
    <row r="409" spans="1:2" x14ac:dyDescent="0.25">
      <c r="A409" s="3">
        <v>406</v>
      </c>
      <c r="B409" s="3" t="str">
        <f>"00325751"</f>
        <v>00325751</v>
      </c>
    </row>
    <row r="410" spans="1:2" x14ac:dyDescent="0.25">
      <c r="A410" s="3">
        <v>407</v>
      </c>
      <c r="B410" s="3" t="str">
        <f>"00325793"</f>
        <v>00325793</v>
      </c>
    </row>
    <row r="411" spans="1:2" x14ac:dyDescent="0.25">
      <c r="A411" s="3">
        <v>408</v>
      </c>
      <c r="B411" s="3" t="str">
        <f>"00328024"</f>
        <v>00328024</v>
      </c>
    </row>
    <row r="412" spans="1:2" x14ac:dyDescent="0.25">
      <c r="A412" s="3">
        <v>409</v>
      </c>
      <c r="B412" s="3" t="str">
        <f>"00328186"</f>
        <v>00328186</v>
      </c>
    </row>
    <row r="413" spans="1:2" x14ac:dyDescent="0.25">
      <c r="A413" s="3">
        <v>410</v>
      </c>
      <c r="B413" s="3" t="str">
        <f>"00328526"</f>
        <v>00328526</v>
      </c>
    </row>
    <row r="414" spans="1:2" x14ac:dyDescent="0.25">
      <c r="A414" s="3">
        <v>411</v>
      </c>
      <c r="B414" s="3" t="str">
        <f>"00328678"</f>
        <v>00328678</v>
      </c>
    </row>
    <row r="415" spans="1:2" x14ac:dyDescent="0.25">
      <c r="A415" s="3">
        <v>412</v>
      </c>
      <c r="B415" s="3" t="str">
        <f>"00329773"</f>
        <v>00329773</v>
      </c>
    </row>
    <row r="416" spans="1:2" x14ac:dyDescent="0.25">
      <c r="A416" s="3">
        <v>413</v>
      </c>
      <c r="B416" s="3" t="str">
        <f>"00329944"</f>
        <v>00329944</v>
      </c>
    </row>
    <row r="417" spans="1:2" x14ac:dyDescent="0.25">
      <c r="A417" s="3">
        <v>414</v>
      </c>
      <c r="B417" s="3" t="str">
        <f>"00330919"</f>
        <v>00330919</v>
      </c>
    </row>
    <row r="418" spans="1:2" x14ac:dyDescent="0.25">
      <c r="A418" s="3">
        <v>415</v>
      </c>
      <c r="B418" s="3" t="str">
        <f>"00331004"</f>
        <v>00331004</v>
      </c>
    </row>
    <row r="419" spans="1:2" x14ac:dyDescent="0.25">
      <c r="A419" s="3">
        <v>416</v>
      </c>
      <c r="B419" s="3" t="str">
        <f>"00331009"</f>
        <v>00331009</v>
      </c>
    </row>
    <row r="420" spans="1:2" x14ac:dyDescent="0.25">
      <c r="A420" s="3">
        <v>417</v>
      </c>
      <c r="B420" s="3" t="str">
        <f>"00331312"</f>
        <v>00331312</v>
      </c>
    </row>
    <row r="421" spans="1:2" x14ac:dyDescent="0.25">
      <c r="A421" s="3">
        <v>418</v>
      </c>
      <c r="B421" s="3" t="str">
        <f>"00332444"</f>
        <v>00332444</v>
      </c>
    </row>
    <row r="422" spans="1:2" x14ac:dyDescent="0.25">
      <c r="A422" s="3">
        <v>419</v>
      </c>
      <c r="B422" s="3" t="str">
        <f>"00332672"</f>
        <v>00332672</v>
      </c>
    </row>
    <row r="423" spans="1:2" x14ac:dyDescent="0.25">
      <c r="A423" s="3">
        <v>420</v>
      </c>
      <c r="B423" s="3" t="str">
        <f>"00332750"</f>
        <v>00332750</v>
      </c>
    </row>
    <row r="424" spans="1:2" x14ac:dyDescent="0.25">
      <c r="A424" s="3">
        <v>421</v>
      </c>
      <c r="B424" s="3" t="str">
        <f>"00332799"</f>
        <v>00332799</v>
      </c>
    </row>
    <row r="425" spans="1:2" x14ac:dyDescent="0.25">
      <c r="A425" s="3">
        <v>422</v>
      </c>
      <c r="B425" s="3" t="str">
        <f>"00333049"</f>
        <v>00333049</v>
      </c>
    </row>
    <row r="426" spans="1:2" x14ac:dyDescent="0.25">
      <c r="A426" s="3">
        <v>423</v>
      </c>
      <c r="B426" s="3" t="str">
        <f>"00333055"</f>
        <v>00333055</v>
      </c>
    </row>
    <row r="427" spans="1:2" x14ac:dyDescent="0.25">
      <c r="A427" s="3">
        <v>424</v>
      </c>
      <c r="B427" s="3" t="str">
        <f>"00333085"</f>
        <v>00333085</v>
      </c>
    </row>
    <row r="428" spans="1:2" x14ac:dyDescent="0.25">
      <c r="A428" s="3">
        <v>425</v>
      </c>
      <c r="B428" s="3" t="str">
        <f>"00333125"</f>
        <v>00333125</v>
      </c>
    </row>
    <row r="429" spans="1:2" x14ac:dyDescent="0.25">
      <c r="A429" s="3">
        <v>426</v>
      </c>
      <c r="B429" s="3" t="str">
        <f>"00333307"</f>
        <v>00333307</v>
      </c>
    </row>
    <row r="430" spans="1:2" x14ac:dyDescent="0.25">
      <c r="A430" s="3">
        <v>427</v>
      </c>
      <c r="B430" s="3" t="str">
        <f>"00333397"</f>
        <v>00333397</v>
      </c>
    </row>
    <row r="431" spans="1:2" x14ac:dyDescent="0.25">
      <c r="A431" s="3">
        <v>428</v>
      </c>
      <c r="B431" s="3" t="str">
        <f>"00335453"</f>
        <v>00335453</v>
      </c>
    </row>
    <row r="432" spans="1:2" x14ac:dyDescent="0.25">
      <c r="A432" s="3">
        <v>429</v>
      </c>
      <c r="B432" s="3" t="str">
        <f>"00336145"</f>
        <v>00336145</v>
      </c>
    </row>
    <row r="433" spans="1:2" x14ac:dyDescent="0.25">
      <c r="A433" s="3">
        <v>430</v>
      </c>
      <c r="B433" s="3" t="str">
        <f>"00336158"</f>
        <v>00336158</v>
      </c>
    </row>
    <row r="434" spans="1:2" x14ac:dyDescent="0.25">
      <c r="A434" s="3">
        <v>431</v>
      </c>
      <c r="B434" s="3" t="str">
        <f>"00336592"</f>
        <v>00336592</v>
      </c>
    </row>
    <row r="435" spans="1:2" x14ac:dyDescent="0.25">
      <c r="A435" s="3">
        <v>432</v>
      </c>
      <c r="B435" s="3" t="str">
        <f>"00336684"</f>
        <v>00336684</v>
      </c>
    </row>
    <row r="436" spans="1:2" x14ac:dyDescent="0.25">
      <c r="A436" s="3">
        <v>433</v>
      </c>
      <c r="B436" s="3" t="str">
        <f>"00337293"</f>
        <v>00337293</v>
      </c>
    </row>
    <row r="437" spans="1:2" x14ac:dyDescent="0.25">
      <c r="A437" s="3">
        <v>434</v>
      </c>
      <c r="B437" s="3" t="str">
        <f>"00337549"</f>
        <v>00337549</v>
      </c>
    </row>
    <row r="438" spans="1:2" x14ac:dyDescent="0.25">
      <c r="A438" s="3">
        <v>435</v>
      </c>
      <c r="B438" s="3" t="str">
        <f>"00337954"</f>
        <v>00337954</v>
      </c>
    </row>
    <row r="439" spans="1:2" x14ac:dyDescent="0.25">
      <c r="A439" s="3">
        <v>436</v>
      </c>
      <c r="B439" s="3" t="str">
        <f>"00339007"</f>
        <v>00339007</v>
      </c>
    </row>
    <row r="440" spans="1:2" x14ac:dyDescent="0.25">
      <c r="A440" s="3">
        <v>437</v>
      </c>
      <c r="B440" s="3" t="str">
        <f>"00339562"</f>
        <v>00339562</v>
      </c>
    </row>
    <row r="441" spans="1:2" x14ac:dyDescent="0.25">
      <c r="A441" s="3">
        <v>438</v>
      </c>
      <c r="B441" s="3" t="str">
        <f>"00339591"</f>
        <v>00339591</v>
      </c>
    </row>
    <row r="442" spans="1:2" x14ac:dyDescent="0.25">
      <c r="A442" s="3">
        <v>439</v>
      </c>
      <c r="B442" s="3" t="str">
        <f>"00340108"</f>
        <v>00340108</v>
      </c>
    </row>
    <row r="443" spans="1:2" x14ac:dyDescent="0.25">
      <c r="A443" s="3">
        <v>440</v>
      </c>
      <c r="B443" s="3" t="str">
        <f>"00341346"</f>
        <v>00341346</v>
      </c>
    </row>
    <row r="444" spans="1:2" x14ac:dyDescent="0.25">
      <c r="A444" s="3">
        <v>441</v>
      </c>
      <c r="B444" s="3" t="str">
        <f>"00342373"</f>
        <v>00342373</v>
      </c>
    </row>
    <row r="445" spans="1:2" x14ac:dyDescent="0.25">
      <c r="A445" s="3">
        <v>442</v>
      </c>
      <c r="B445" s="3" t="str">
        <f>"00343253"</f>
        <v>00343253</v>
      </c>
    </row>
    <row r="446" spans="1:2" x14ac:dyDescent="0.25">
      <c r="A446" s="3">
        <v>443</v>
      </c>
      <c r="B446" s="3" t="str">
        <f>"00343439"</f>
        <v>00343439</v>
      </c>
    </row>
    <row r="447" spans="1:2" x14ac:dyDescent="0.25">
      <c r="A447" s="3">
        <v>444</v>
      </c>
      <c r="B447" s="3" t="str">
        <f>"00343737"</f>
        <v>00343737</v>
      </c>
    </row>
    <row r="448" spans="1:2" x14ac:dyDescent="0.25">
      <c r="A448" s="3">
        <v>445</v>
      </c>
      <c r="B448" s="3" t="str">
        <f>"00345448"</f>
        <v>00345448</v>
      </c>
    </row>
    <row r="449" spans="1:2" x14ac:dyDescent="0.25">
      <c r="A449" s="3">
        <v>446</v>
      </c>
      <c r="B449" s="3" t="str">
        <f>"00345931"</f>
        <v>00345931</v>
      </c>
    </row>
    <row r="450" spans="1:2" x14ac:dyDescent="0.25">
      <c r="A450" s="3">
        <v>447</v>
      </c>
      <c r="B450" s="3" t="str">
        <f>"00349674"</f>
        <v>00349674</v>
      </c>
    </row>
    <row r="451" spans="1:2" x14ac:dyDescent="0.25">
      <c r="A451" s="3">
        <v>448</v>
      </c>
      <c r="B451" s="3" t="str">
        <f>"00349977"</f>
        <v>00349977</v>
      </c>
    </row>
    <row r="452" spans="1:2" x14ac:dyDescent="0.25">
      <c r="A452" s="3">
        <v>449</v>
      </c>
      <c r="B452" s="3" t="str">
        <f>"00350518"</f>
        <v>00350518</v>
      </c>
    </row>
    <row r="453" spans="1:2" x14ac:dyDescent="0.25">
      <c r="A453" s="3">
        <v>450</v>
      </c>
      <c r="B453" s="3" t="str">
        <f>"00351111"</f>
        <v>00351111</v>
      </c>
    </row>
    <row r="454" spans="1:2" x14ac:dyDescent="0.25">
      <c r="A454" s="3">
        <v>451</v>
      </c>
      <c r="B454" s="3" t="str">
        <f>"00351468"</f>
        <v>00351468</v>
      </c>
    </row>
    <row r="455" spans="1:2" x14ac:dyDescent="0.25">
      <c r="A455" s="3">
        <v>452</v>
      </c>
      <c r="B455" s="3" t="str">
        <f>"00351817"</f>
        <v>00351817</v>
      </c>
    </row>
    <row r="456" spans="1:2" x14ac:dyDescent="0.25">
      <c r="A456" s="3">
        <v>453</v>
      </c>
      <c r="B456" s="3" t="str">
        <f>"00352670"</f>
        <v>00352670</v>
      </c>
    </row>
    <row r="457" spans="1:2" x14ac:dyDescent="0.25">
      <c r="A457" s="3">
        <v>454</v>
      </c>
      <c r="B457" s="3" t="str">
        <f>"00352859"</f>
        <v>00352859</v>
      </c>
    </row>
    <row r="458" spans="1:2" x14ac:dyDescent="0.25">
      <c r="A458" s="3">
        <v>455</v>
      </c>
      <c r="B458" s="3" t="str">
        <f>"00353896"</f>
        <v>00353896</v>
      </c>
    </row>
    <row r="459" spans="1:2" x14ac:dyDescent="0.25">
      <c r="A459" s="3">
        <v>456</v>
      </c>
      <c r="B459" s="3" t="str">
        <f>"00354124"</f>
        <v>00354124</v>
      </c>
    </row>
    <row r="460" spans="1:2" x14ac:dyDescent="0.25">
      <c r="A460" s="3">
        <v>457</v>
      </c>
      <c r="B460" s="3" t="str">
        <f>"00354960"</f>
        <v>00354960</v>
      </c>
    </row>
    <row r="461" spans="1:2" x14ac:dyDescent="0.25">
      <c r="A461" s="3">
        <v>458</v>
      </c>
      <c r="B461" s="3" t="str">
        <f>"00356741"</f>
        <v>00356741</v>
      </c>
    </row>
    <row r="462" spans="1:2" x14ac:dyDescent="0.25">
      <c r="A462" s="3">
        <v>459</v>
      </c>
      <c r="B462" s="3" t="str">
        <f>"00357134"</f>
        <v>00357134</v>
      </c>
    </row>
    <row r="463" spans="1:2" x14ac:dyDescent="0.25">
      <c r="A463" s="3">
        <v>460</v>
      </c>
      <c r="B463" s="3" t="str">
        <f>"00360352"</f>
        <v>00360352</v>
      </c>
    </row>
    <row r="464" spans="1:2" x14ac:dyDescent="0.25">
      <c r="A464" s="3">
        <v>461</v>
      </c>
      <c r="B464" s="3" t="str">
        <f>"00360608"</f>
        <v>00360608</v>
      </c>
    </row>
    <row r="465" spans="1:2" x14ac:dyDescent="0.25">
      <c r="A465" s="3">
        <v>462</v>
      </c>
      <c r="B465" s="3" t="str">
        <f>"00363245"</f>
        <v>00363245</v>
      </c>
    </row>
    <row r="466" spans="1:2" x14ac:dyDescent="0.25">
      <c r="A466" s="3">
        <v>463</v>
      </c>
      <c r="B466" s="3" t="str">
        <f>"00364423"</f>
        <v>00364423</v>
      </c>
    </row>
    <row r="467" spans="1:2" x14ac:dyDescent="0.25">
      <c r="A467" s="3">
        <v>464</v>
      </c>
      <c r="B467" s="3" t="str">
        <f>"00365323"</f>
        <v>00365323</v>
      </c>
    </row>
    <row r="468" spans="1:2" x14ac:dyDescent="0.25">
      <c r="A468" s="3">
        <v>465</v>
      </c>
      <c r="B468" s="3" t="str">
        <f>"00366437"</f>
        <v>00366437</v>
      </c>
    </row>
    <row r="469" spans="1:2" x14ac:dyDescent="0.25">
      <c r="A469" s="3">
        <v>466</v>
      </c>
      <c r="B469" s="3" t="str">
        <f>"00366854"</f>
        <v>00366854</v>
      </c>
    </row>
    <row r="470" spans="1:2" x14ac:dyDescent="0.25">
      <c r="A470" s="3">
        <v>467</v>
      </c>
      <c r="B470" s="3" t="str">
        <f>"00368958"</f>
        <v>00368958</v>
      </c>
    </row>
    <row r="471" spans="1:2" x14ac:dyDescent="0.25">
      <c r="A471" s="3">
        <v>468</v>
      </c>
      <c r="B471" s="3" t="str">
        <f>"00369331"</f>
        <v>00369331</v>
      </c>
    </row>
    <row r="472" spans="1:2" x14ac:dyDescent="0.25">
      <c r="A472" s="3">
        <v>469</v>
      </c>
      <c r="B472" s="3" t="str">
        <f>"00369519"</f>
        <v>00369519</v>
      </c>
    </row>
    <row r="473" spans="1:2" x14ac:dyDescent="0.25">
      <c r="A473" s="3">
        <v>470</v>
      </c>
      <c r="B473" s="3" t="str">
        <f>"00373553"</f>
        <v>00373553</v>
      </c>
    </row>
    <row r="474" spans="1:2" x14ac:dyDescent="0.25">
      <c r="A474" s="3">
        <v>471</v>
      </c>
      <c r="B474" s="3" t="str">
        <f>"00374029"</f>
        <v>00374029</v>
      </c>
    </row>
    <row r="475" spans="1:2" x14ac:dyDescent="0.25">
      <c r="A475" s="3">
        <v>472</v>
      </c>
      <c r="B475" s="3" t="str">
        <f>"00377667"</f>
        <v>00377667</v>
      </c>
    </row>
    <row r="476" spans="1:2" x14ac:dyDescent="0.25">
      <c r="A476" s="3">
        <v>473</v>
      </c>
      <c r="B476" s="3" t="str">
        <f>"00381870"</f>
        <v>00381870</v>
      </c>
    </row>
    <row r="477" spans="1:2" x14ac:dyDescent="0.25">
      <c r="A477" s="3">
        <v>474</v>
      </c>
      <c r="B477" s="3" t="str">
        <f>"00382788"</f>
        <v>00382788</v>
      </c>
    </row>
    <row r="478" spans="1:2" x14ac:dyDescent="0.25">
      <c r="A478" s="3">
        <v>475</v>
      </c>
      <c r="B478" s="3" t="str">
        <f>"00383326"</f>
        <v>00383326</v>
      </c>
    </row>
    <row r="479" spans="1:2" x14ac:dyDescent="0.25">
      <c r="A479" s="3">
        <v>476</v>
      </c>
      <c r="B479" s="3" t="str">
        <f>"00388319"</f>
        <v>00388319</v>
      </c>
    </row>
    <row r="480" spans="1:2" x14ac:dyDescent="0.25">
      <c r="A480" s="3">
        <v>477</v>
      </c>
      <c r="B480" s="3" t="str">
        <f>"00388840"</f>
        <v>00388840</v>
      </c>
    </row>
    <row r="481" spans="1:2" x14ac:dyDescent="0.25">
      <c r="A481" s="3">
        <v>478</v>
      </c>
      <c r="B481" s="3" t="str">
        <f>"00392058"</f>
        <v>00392058</v>
      </c>
    </row>
    <row r="482" spans="1:2" x14ac:dyDescent="0.25">
      <c r="A482" s="3">
        <v>479</v>
      </c>
      <c r="B482" s="3" t="str">
        <f>"00392531"</f>
        <v>00392531</v>
      </c>
    </row>
    <row r="483" spans="1:2" x14ac:dyDescent="0.25">
      <c r="A483" s="3">
        <v>480</v>
      </c>
      <c r="B483" s="3" t="str">
        <f>"00398473"</f>
        <v>00398473</v>
      </c>
    </row>
    <row r="484" spans="1:2" x14ac:dyDescent="0.25">
      <c r="A484" s="3">
        <v>481</v>
      </c>
      <c r="B484" s="3" t="str">
        <f>"00399893"</f>
        <v>00399893</v>
      </c>
    </row>
    <row r="485" spans="1:2" x14ac:dyDescent="0.25">
      <c r="A485" s="3">
        <v>482</v>
      </c>
      <c r="B485" s="3" t="str">
        <f>"00399924"</f>
        <v>00399924</v>
      </c>
    </row>
    <row r="486" spans="1:2" x14ac:dyDescent="0.25">
      <c r="A486" s="3">
        <v>483</v>
      </c>
      <c r="B486" s="3" t="str">
        <f>"00401890"</f>
        <v>00401890</v>
      </c>
    </row>
    <row r="487" spans="1:2" x14ac:dyDescent="0.25">
      <c r="A487" s="3">
        <v>484</v>
      </c>
      <c r="B487" s="3" t="str">
        <f>"00403047"</f>
        <v>00403047</v>
      </c>
    </row>
    <row r="488" spans="1:2" x14ac:dyDescent="0.25">
      <c r="A488" s="3">
        <v>485</v>
      </c>
      <c r="B488" s="3" t="str">
        <f>"00407416"</f>
        <v>00407416</v>
      </c>
    </row>
    <row r="489" spans="1:2" x14ac:dyDescent="0.25">
      <c r="A489" s="3">
        <v>486</v>
      </c>
      <c r="B489" s="3" t="str">
        <f>"00408807"</f>
        <v>00408807</v>
      </c>
    </row>
    <row r="490" spans="1:2" x14ac:dyDescent="0.25">
      <c r="A490" s="3">
        <v>487</v>
      </c>
      <c r="B490" s="3" t="str">
        <f>"00410606"</f>
        <v>00410606</v>
      </c>
    </row>
    <row r="491" spans="1:2" x14ac:dyDescent="0.25">
      <c r="A491" s="3">
        <v>488</v>
      </c>
      <c r="B491" s="3" t="str">
        <f>"00418603"</f>
        <v>00418603</v>
      </c>
    </row>
    <row r="492" spans="1:2" x14ac:dyDescent="0.25">
      <c r="A492" s="3">
        <v>489</v>
      </c>
      <c r="B492" s="3" t="str">
        <f>"00421656"</f>
        <v>00421656</v>
      </c>
    </row>
    <row r="493" spans="1:2" x14ac:dyDescent="0.25">
      <c r="A493" s="3">
        <v>490</v>
      </c>
      <c r="B493" s="3" t="str">
        <f>"00423570"</f>
        <v>00423570</v>
      </c>
    </row>
    <row r="494" spans="1:2" x14ac:dyDescent="0.25">
      <c r="A494" s="3">
        <v>491</v>
      </c>
      <c r="B494" s="3" t="str">
        <f>"00424564"</f>
        <v>00424564</v>
      </c>
    </row>
    <row r="495" spans="1:2" x14ac:dyDescent="0.25">
      <c r="A495" s="3">
        <v>492</v>
      </c>
      <c r="B495" s="3" t="str">
        <f>"00425141"</f>
        <v>00425141</v>
      </c>
    </row>
    <row r="496" spans="1:2" x14ac:dyDescent="0.25">
      <c r="A496" s="3">
        <v>493</v>
      </c>
      <c r="B496" s="3" t="str">
        <f>"00425639"</f>
        <v>00425639</v>
      </c>
    </row>
    <row r="497" spans="1:2" x14ac:dyDescent="0.25">
      <c r="A497" s="3">
        <v>494</v>
      </c>
      <c r="B497" s="3" t="str">
        <f>"00426019"</f>
        <v>00426019</v>
      </c>
    </row>
    <row r="498" spans="1:2" x14ac:dyDescent="0.25">
      <c r="A498" s="3">
        <v>495</v>
      </c>
      <c r="B498" s="3" t="str">
        <f>"00427200"</f>
        <v>00427200</v>
      </c>
    </row>
    <row r="499" spans="1:2" x14ac:dyDescent="0.25">
      <c r="A499" s="3">
        <v>496</v>
      </c>
      <c r="B499" s="3" t="str">
        <f>"00427666"</f>
        <v>00427666</v>
      </c>
    </row>
    <row r="500" spans="1:2" x14ac:dyDescent="0.25">
      <c r="A500" s="3">
        <v>497</v>
      </c>
      <c r="B500" s="3" t="str">
        <f>"00428264"</f>
        <v>00428264</v>
      </c>
    </row>
    <row r="501" spans="1:2" x14ac:dyDescent="0.25">
      <c r="A501" s="3">
        <v>498</v>
      </c>
      <c r="B501" s="3" t="str">
        <f>"00429397"</f>
        <v>00429397</v>
      </c>
    </row>
    <row r="502" spans="1:2" x14ac:dyDescent="0.25">
      <c r="A502" s="3">
        <v>499</v>
      </c>
      <c r="B502" s="3" t="str">
        <f>"00429960"</f>
        <v>00429960</v>
      </c>
    </row>
    <row r="503" spans="1:2" x14ac:dyDescent="0.25">
      <c r="A503" s="3">
        <v>500</v>
      </c>
      <c r="B503" s="3" t="str">
        <f>"00430040"</f>
        <v>00430040</v>
      </c>
    </row>
    <row r="504" spans="1:2" x14ac:dyDescent="0.25">
      <c r="A504" s="3">
        <v>501</v>
      </c>
      <c r="B504" s="3" t="str">
        <f>"00430282"</f>
        <v>00430282</v>
      </c>
    </row>
    <row r="505" spans="1:2" x14ac:dyDescent="0.25">
      <c r="A505" s="3">
        <v>502</v>
      </c>
      <c r="B505" s="3" t="str">
        <f>"00430552"</f>
        <v>00430552</v>
      </c>
    </row>
    <row r="506" spans="1:2" x14ac:dyDescent="0.25">
      <c r="A506" s="3">
        <v>503</v>
      </c>
      <c r="B506" s="3" t="str">
        <f>"00431668"</f>
        <v>00431668</v>
      </c>
    </row>
    <row r="507" spans="1:2" x14ac:dyDescent="0.25">
      <c r="A507" s="3">
        <v>504</v>
      </c>
      <c r="B507" s="3" t="str">
        <f>"00432445"</f>
        <v>00432445</v>
      </c>
    </row>
    <row r="508" spans="1:2" x14ac:dyDescent="0.25">
      <c r="A508" s="3">
        <v>505</v>
      </c>
      <c r="B508" s="3" t="str">
        <f>"00432795"</f>
        <v>00432795</v>
      </c>
    </row>
    <row r="509" spans="1:2" x14ac:dyDescent="0.25">
      <c r="A509" s="3">
        <v>506</v>
      </c>
      <c r="B509" s="3" t="str">
        <f>"00433330"</f>
        <v>00433330</v>
      </c>
    </row>
    <row r="510" spans="1:2" x14ac:dyDescent="0.25">
      <c r="A510" s="3">
        <v>507</v>
      </c>
      <c r="B510" s="3" t="str">
        <f>"00433342"</f>
        <v>00433342</v>
      </c>
    </row>
    <row r="511" spans="1:2" x14ac:dyDescent="0.25">
      <c r="A511" s="3">
        <v>508</v>
      </c>
      <c r="B511" s="3" t="str">
        <f>"00433386"</f>
        <v>00433386</v>
      </c>
    </row>
    <row r="512" spans="1:2" x14ac:dyDescent="0.25">
      <c r="A512" s="3">
        <v>509</v>
      </c>
      <c r="B512" s="3" t="str">
        <f>"00433689"</f>
        <v>00433689</v>
      </c>
    </row>
    <row r="513" spans="1:2" x14ac:dyDescent="0.25">
      <c r="A513" s="3">
        <v>510</v>
      </c>
      <c r="B513" s="3" t="str">
        <f>"00434196"</f>
        <v>00434196</v>
      </c>
    </row>
    <row r="514" spans="1:2" x14ac:dyDescent="0.25">
      <c r="A514" s="3">
        <v>511</v>
      </c>
      <c r="B514" s="3" t="str">
        <f>"00435270"</f>
        <v>00435270</v>
      </c>
    </row>
    <row r="515" spans="1:2" x14ac:dyDescent="0.25">
      <c r="A515" s="3">
        <v>512</v>
      </c>
      <c r="B515" s="3" t="str">
        <f>"00435453"</f>
        <v>00435453</v>
      </c>
    </row>
    <row r="516" spans="1:2" x14ac:dyDescent="0.25">
      <c r="A516" s="3">
        <v>513</v>
      </c>
      <c r="B516" s="3" t="str">
        <f>"00435526"</f>
        <v>00435526</v>
      </c>
    </row>
    <row r="517" spans="1:2" x14ac:dyDescent="0.25">
      <c r="A517" s="3">
        <v>514</v>
      </c>
      <c r="B517" s="3" t="str">
        <f>"00435862"</f>
        <v>00435862</v>
      </c>
    </row>
    <row r="518" spans="1:2" x14ac:dyDescent="0.25">
      <c r="A518" s="3">
        <v>515</v>
      </c>
      <c r="B518" s="3" t="str">
        <f>"00436221"</f>
        <v>00436221</v>
      </c>
    </row>
    <row r="519" spans="1:2" x14ac:dyDescent="0.25">
      <c r="A519" s="3">
        <v>516</v>
      </c>
      <c r="B519" s="3" t="str">
        <f>"00436754"</f>
        <v>00436754</v>
      </c>
    </row>
    <row r="520" spans="1:2" x14ac:dyDescent="0.25">
      <c r="A520" s="3">
        <v>517</v>
      </c>
      <c r="B520" s="3" t="str">
        <f>"00437914"</f>
        <v>00437914</v>
      </c>
    </row>
    <row r="521" spans="1:2" x14ac:dyDescent="0.25">
      <c r="A521" s="3">
        <v>518</v>
      </c>
      <c r="B521" s="3" t="str">
        <f>"00438084"</f>
        <v>00438084</v>
      </c>
    </row>
    <row r="522" spans="1:2" x14ac:dyDescent="0.25">
      <c r="A522" s="3">
        <v>519</v>
      </c>
      <c r="B522" s="3" t="str">
        <f>"00439436"</f>
        <v>00439436</v>
      </c>
    </row>
    <row r="523" spans="1:2" x14ac:dyDescent="0.25">
      <c r="A523" s="3">
        <v>520</v>
      </c>
      <c r="B523" s="3" t="str">
        <f>"00439585"</f>
        <v>00439585</v>
      </c>
    </row>
    <row r="524" spans="1:2" x14ac:dyDescent="0.25">
      <c r="A524" s="3">
        <v>521</v>
      </c>
      <c r="B524" s="3" t="str">
        <f>"00439718"</f>
        <v>00439718</v>
      </c>
    </row>
    <row r="525" spans="1:2" x14ac:dyDescent="0.25">
      <c r="A525" s="3">
        <v>522</v>
      </c>
      <c r="B525" s="3" t="str">
        <f>"00439945"</f>
        <v>00439945</v>
      </c>
    </row>
    <row r="526" spans="1:2" x14ac:dyDescent="0.25">
      <c r="A526" s="3">
        <v>523</v>
      </c>
      <c r="B526" s="3" t="str">
        <f>"00439988"</f>
        <v>00439988</v>
      </c>
    </row>
    <row r="527" spans="1:2" x14ac:dyDescent="0.25">
      <c r="A527" s="3">
        <v>524</v>
      </c>
      <c r="B527" s="3" t="str">
        <f>"00440797"</f>
        <v>00440797</v>
      </c>
    </row>
    <row r="528" spans="1:2" x14ac:dyDescent="0.25">
      <c r="A528" s="3">
        <v>525</v>
      </c>
      <c r="B528" s="3" t="str">
        <f>"00442604"</f>
        <v>00442604</v>
      </c>
    </row>
    <row r="529" spans="1:2" x14ac:dyDescent="0.25">
      <c r="A529" s="3">
        <v>526</v>
      </c>
      <c r="B529" s="3" t="str">
        <f>"00443891"</f>
        <v>00443891</v>
      </c>
    </row>
    <row r="530" spans="1:2" x14ac:dyDescent="0.25">
      <c r="A530" s="3">
        <v>527</v>
      </c>
      <c r="B530" s="3" t="str">
        <f>"00444238"</f>
        <v>00444238</v>
      </c>
    </row>
    <row r="531" spans="1:2" x14ac:dyDescent="0.25">
      <c r="A531" s="3">
        <v>528</v>
      </c>
      <c r="B531" s="3" t="str">
        <f>"00447075"</f>
        <v>00447075</v>
      </c>
    </row>
    <row r="532" spans="1:2" x14ac:dyDescent="0.25">
      <c r="A532" s="3">
        <v>529</v>
      </c>
      <c r="B532" s="3" t="str">
        <f>"00450046"</f>
        <v>00450046</v>
      </c>
    </row>
    <row r="533" spans="1:2" x14ac:dyDescent="0.25">
      <c r="A533" s="3">
        <v>530</v>
      </c>
      <c r="B533" s="3" t="str">
        <f>"00451447"</f>
        <v>00451447</v>
      </c>
    </row>
    <row r="534" spans="1:2" x14ac:dyDescent="0.25">
      <c r="A534" s="3">
        <v>531</v>
      </c>
      <c r="B534" s="3" t="str">
        <f>"00453139"</f>
        <v>00453139</v>
      </c>
    </row>
    <row r="535" spans="1:2" x14ac:dyDescent="0.25">
      <c r="A535" s="3">
        <v>532</v>
      </c>
      <c r="B535" s="3" t="str">
        <f>"00453201"</f>
        <v>00453201</v>
      </c>
    </row>
    <row r="536" spans="1:2" x14ac:dyDescent="0.25">
      <c r="A536" s="3">
        <v>533</v>
      </c>
      <c r="B536" s="3" t="str">
        <f>"00455410"</f>
        <v>00455410</v>
      </c>
    </row>
    <row r="537" spans="1:2" x14ac:dyDescent="0.25">
      <c r="A537" s="3">
        <v>534</v>
      </c>
      <c r="B537" s="3" t="str">
        <f>"00459144"</f>
        <v>00459144</v>
      </c>
    </row>
    <row r="538" spans="1:2" x14ac:dyDescent="0.25">
      <c r="A538" s="3">
        <v>535</v>
      </c>
      <c r="B538" s="3" t="str">
        <f>"00461357"</f>
        <v>00461357</v>
      </c>
    </row>
    <row r="539" spans="1:2" x14ac:dyDescent="0.25">
      <c r="A539" s="3">
        <v>536</v>
      </c>
      <c r="B539" s="3" t="str">
        <f>"00462795"</f>
        <v>00462795</v>
      </c>
    </row>
    <row r="540" spans="1:2" x14ac:dyDescent="0.25">
      <c r="A540" s="3">
        <v>537</v>
      </c>
      <c r="B540" s="3" t="str">
        <f>"00463096"</f>
        <v>00463096</v>
      </c>
    </row>
    <row r="541" spans="1:2" x14ac:dyDescent="0.25">
      <c r="A541" s="3">
        <v>538</v>
      </c>
      <c r="B541" s="3" t="str">
        <f>"00463173"</f>
        <v>00463173</v>
      </c>
    </row>
    <row r="542" spans="1:2" x14ac:dyDescent="0.25">
      <c r="A542" s="3">
        <v>539</v>
      </c>
      <c r="B542" s="3" t="str">
        <f>"00468968"</f>
        <v>00468968</v>
      </c>
    </row>
    <row r="543" spans="1:2" x14ac:dyDescent="0.25">
      <c r="A543" s="3">
        <v>540</v>
      </c>
      <c r="B543" s="3" t="str">
        <f>"00469563"</f>
        <v>00469563</v>
      </c>
    </row>
    <row r="544" spans="1:2" x14ac:dyDescent="0.25">
      <c r="A544" s="3">
        <v>541</v>
      </c>
      <c r="B544" s="3" t="str">
        <f>"00471033"</f>
        <v>00471033</v>
      </c>
    </row>
    <row r="545" spans="1:2" x14ac:dyDescent="0.25">
      <c r="A545" s="3">
        <v>542</v>
      </c>
      <c r="B545" s="3" t="str">
        <f>"00472821"</f>
        <v>00472821</v>
      </c>
    </row>
    <row r="546" spans="1:2" x14ac:dyDescent="0.25">
      <c r="A546" s="3">
        <v>543</v>
      </c>
      <c r="B546" s="3" t="str">
        <f>"00473253"</f>
        <v>00473253</v>
      </c>
    </row>
    <row r="547" spans="1:2" x14ac:dyDescent="0.25">
      <c r="A547" s="3">
        <v>544</v>
      </c>
      <c r="B547" s="3" t="str">
        <f>"00473620"</f>
        <v>00473620</v>
      </c>
    </row>
    <row r="548" spans="1:2" x14ac:dyDescent="0.25">
      <c r="A548" s="3">
        <v>545</v>
      </c>
      <c r="B548" s="3" t="str">
        <f>"00474661"</f>
        <v>00474661</v>
      </c>
    </row>
    <row r="549" spans="1:2" x14ac:dyDescent="0.25">
      <c r="A549" s="3">
        <v>546</v>
      </c>
      <c r="B549" s="3" t="str">
        <f>"00474822"</f>
        <v>00474822</v>
      </c>
    </row>
    <row r="550" spans="1:2" x14ac:dyDescent="0.25">
      <c r="A550" s="3">
        <v>547</v>
      </c>
      <c r="B550" s="3" t="str">
        <f>"00475770"</f>
        <v>00475770</v>
      </c>
    </row>
    <row r="551" spans="1:2" x14ac:dyDescent="0.25">
      <c r="A551" s="3">
        <v>548</v>
      </c>
      <c r="B551" s="3" t="str">
        <f>"00476488"</f>
        <v>00476488</v>
      </c>
    </row>
    <row r="552" spans="1:2" x14ac:dyDescent="0.25">
      <c r="A552" s="3">
        <v>549</v>
      </c>
      <c r="B552" s="3" t="str">
        <f>"00476687"</f>
        <v>00476687</v>
      </c>
    </row>
    <row r="553" spans="1:2" x14ac:dyDescent="0.25">
      <c r="A553" s="3">
        <v>550</v>
      </c>
      <c r="B553" s="3" t="str">
        <f>"00478827"</f>
        <v>00478827</v>
      </c>
    </row>
    <row r="554" spans="1:2" x14ac:dyDescent="0.25">
      <c r="A554" s="3">
        <v>551</v>
      </c>
      <c r="B554" s="3" t="str">
        <f>"00479318"</f>
        <v>00479318</v>
      </c>
    </row>
    <row r="555" spans="1:2" x14ac:dyDescent="0.25">
      <c r="A555" s="3">
        <v>552</v>
      </c>
      <c r="B555" s="3" t="str">
        <f>"00482188"</f>
        <v>00482188</v>
      </c>
    </row>
    <row r="556" spans="1:2" x14ac:dyDescent="0.25">
      <c r="A556" s="3">
        <v>553</v>
      </c>
      <c r="B556" s="3" t="str">
        <f>"00483546"</f>
        <v>00483546</v>
      </c>
    </row>
    <row r="557" spans="1:2" x14ac:dyDescent="0.25">
      <c r="A557" s="3">
        <v>554</v>
      </c>
      <c r="B557" s="3" t="str">
        <f>"00483933"</f>
        <v>00483933</v>
      </c>
    </row>
    <row r="558" spans="1:2" x14ac:dyDescent="0.25">
      <c r="A558" s="3">
        <v>555</v>
      </c>
      <c r="B558" s="3" t="str">
        <f>"00484072"</f>
        <v>00484072</v>
      </c>
    </row>
    <row r="559" spans="1:2" x14ac:dyDescent="0.25">
      <c r="A559" s="3">
        <v>556</v>
      </c>
      <c r="B559" s="3" t="str">
        <f>"00485023"</f>
        <v>00485023</v>
      </c>
    </row>
    <row r="560" spans="1:2" x14ac:dyDescent="0.25">
      <c r="A560" s="3">
        <v>557</v>
      </c>
      <c r="B560" s="3" t="str">
        <f>"00490672"</f>
        <v>00490672</v>
      </c>
    </row>
    <row r="561" spans="1:2" x14ac:dyDescent="0.25">
      <c r="A561" s="3">
        <v>558</v>
      </c>
      <c r="B561" s="3" t="str">
        <f>"00499075"</f>
        <v>00499075</v>
      </c>
    </row>
    <row r="562" spans="1:2" x14ac:dyDescent="0.25">
      <c r="A562" s="3">
        <v>559</v>
      </c>
      <c r="B562" s="3" t="str">
        <f>"00500222"</f>
        <v>00500222</v>
      </c>
    </row>
    <row r="563" spans="1:2" x14ac:dyDescent="0.25">
      <c r="A563" s="3">
        <v>560</v>
      </c>
      <c r="B563" s="3" t="str">
        <f>"00501503"</f>
        <v>00501503</v>
      </c>
    </row>
    <row r="564" spans="1:2" x14ac:dyDescent="0.25">
      <c r="A564" s="3">
        <v>561</v>
      </c>
      <c r="B564" s="3" t="str">
        <f>"00501613"</f>
        <v>00501613</v>
      </c>
    </row>
    <row r="565" spans="1:2" x14ac:dyDescent="0.25">
      <c r="A565" s="3">
        <v>562</v>
      </c>
      <c r="B565" s="3" t="str">
        <f>"00502460"</f>
        <v>00502460</v>
      </c>
    </row>
    <row r="566" spans="1:2" x14ac:dyDescent="0.25">
      <c r="A566" s="3">
        <v>563</v>
      </c>
      <c r="B566" s="3" t="str">
        <f>"00505070"</f>
        <v>00505070</v>
      </c>
    </row>
    <row r="567" spans="1:2" x14ac:dyDescent="0.25">
      <c r="A567" s="3">
        <v>564</v>
      </c>
      <c r="B567" s="3" t="str">
        <f>"00506098"</f>
        <v>00506098</v>
      </c>
    </row>
    <row r="568" spans="1:2" x14ac:dyDescent="0.25">
      <c r="A568" s="3">
        <v>565</v>
      </c>
      <c r="B568" s="3" t="str">
        <f>"00508853"</f>
        <v>00508853</v>
      </c>
    </row>
    <row r="569" spans="1:2" x14ac:dyDescent="0.25">
      <c r="A569" s="3">
        <v>566</v>
      </c>
      <c r="B569" s="3" t="str">
        <f>"00516809"</f>
        <v>00516809</v>
      </c>
    </row>
    <row r="570" spans="1:2" x14ac:dyDescent="0.25">
      <c r="A570" s="3">
        <v>567</v>
      </c>
      <c r="B570" s="3" t="str">
        <f>"00517289"</f>
        <v>00517289</v>
      </c>
    </row>
    <row r="571" spans="1:2" x14ac:dyDescent="0.25">
      <c r="A571" s="3">
        <v>568</v>
      </c>
      <c r="B571" s="3" t="str">
        <f>"00524815"</f>
        <v>00524815</v>
      </c>
    </row>
    <row r="572" spans="1:2" x14ac:dyDescent="0.25">
      <c r="A572" s="3">
        <v>569</v>
      </c>
      <c r="B572" s="3" t="str">
        <f>"00524817"</f>
        <v>00524817</v>
      </c>
    </row>
    <row r="573" spans="1:2" x14ac:dyDescent="0.25">
      <c r="A573" s="3">
        <v>570</v>
      </c>
      <c r="B573" s="3" t="str">
        <f>"00524888"</f>
        <v>00524888</v>
      </c>
    </row>
    <row r="574" spans="1:2" x14ac:dyDescent="0.25">
      <c r="A574" s="3">
        <v>571</v>
      </c>
      <c r="B574" s="3" t="str">
        <f>"00525108"</f>
        <v>00525108</v>
      </c>
    </row>
    <row r="575" spans="1:2" x14ac:dyDescent="0.25">
      <c r="A575" s="3">
        <v>572</v>
      </c>
      <c r="B575" s="3" t="str">
        <f>"00525132"</f>
        <v>00525132</v>
      </c>
    </row>
    <row r="576" spans="1:2" x14ac:dyDescent="0.25">
      <c r="A576" s="3">
        <v>573</v>
      </c>
      <c r="B576" s="3" t="str">
        <f>"00525748"</f>
        <v>00525748</v>
      </c>
    </row>
    <row r="577" spans="1:2" x14ac:dyDescent="0.25">
      <c r="A577" s="3">
        <v>574</v>
      </c>
      <c r="B577" s="3" t="str">
        <f>"00525998"</f>
        <v>00525998</v>
      </c>
    </row>
    <row r="578" spans="1:2" x14ac:dyDescent="0.25">
      <c r="A578" s="3">
        <v>575</v>
      </c>
      <c r="B578" s="3" t="str">
        <f>"00526356"</f>
        <v>00526356</v>
      </c>
    </row>
    <row r="579" spans="1:2" x14ac:dyDescent="0.25">
      <c r="A579" s="3">
        <v>576</v>
      </c>
      <c r="B579" s="3" t="str">
        <f>"00526512"</f>
        <v>00526512</v>
      </c>
    </row>
    <row r="580" spans="1:2" x14ac:dyDescent="0.25">
      <c r="A580" s="3">
        <v>577</v>
      </c>
      <c r="B580" s="3" t="str">
        <f>"00527182"</f>
        <v>00527182</v>
      </c>
    </row>
    <row r="581" spans="1:2" x14ac:dyDescent="0.25">
      <c r="A581" s="3">
        <v>578</v>
      </c>
      <c r="B581" s="3" t="str">
        <f>"00527244"</f>
        <v>00527244</v>
      </c>
    </row>
    <row r="582" spans="1:2" x14ac:dyDescent="0.25">
      <c r="A582" s="3">
        <v>579</v>
      </c>
      <c r="B582" s="3" t="str">
        <f>"00528383"</f>
        <v>00528383</v>
      </c>
    </row>
    <row r="583" spans="1:2" x14ac:dyDescent="0.25">
      <c r="A583" s="3">
        <v>580</v>
      </c>
      <c r="B583" s="3" t="str">
        <f>"00528457"</f>
        <v>00528457</v>
      </c>
    </row>
    <row r="584" spans="1:2" x14ac:dyDescent="0.25">
      <c r="A584" s="3">
        <v>581</v>
      </c>
      <c r="B584" s="3" t="str">
        <f>"00529006"</f>
        <v>00529006</v>
      </c>
    </row>
    <row r="585" spans="1:2" x14ac:dyDescent="0.25">
      <c r="A585" s="3">
        <v>582</v>
      </c>
      <c r="B585" s="3" t="str">
        <f>"00529431"</f>
        <v>00529431</v>
      </c>
    </row>
    <row r="586" spans="1:2" x14ac:dyDescent="0.25">
      <c r="A586" s="3">
        <v>583</v>
      </c>
      <c r="B586" s="3" t="str">
        <f>"00529992"</f>
        <v>00529992</v>
      </c>
    </row>
    <row r="587" spans="1:2" x14ac:dyDescent="0.25">
      <c r="A587" s="3">
        <v>584</v>
      </c>
      <c r="B587" s="3" t="str">
        <f>"00530012"</f>
        <v>00530012</v>
      </c>
    </row>
    <row r="588" spans="1:2" x14ac:dyDescent="0.25">
      <c r="A588" s="3">
        <v>585</v>
      </c>
      <c r="B588" s="3" t="str">
        <f>"00530964"</f>
        <v>00530964</v>
      </c>
    </row>
    <row r="589" spans="1:2" x14ac:dyDescent="0.25">
      <c r="A589" s="3">
        <v>586</v>
      </c>
      <c r="B589" s="3" t="str">
        <f>"00531510"</f>
        <v>00531510</v>
      </c>
    </row>
    <row r="590" spans="1:2" x14ac:dyDescent="0.25">
      <c r="A590" s="3">
        <v>587</v>
      </c>
      <c r="B590" s="3" t="str">
        <f>"00531873"</f>
        <v>00531873</v>
      </c>
    </row>
    <row r="591" spans="1:2" x14ac:dyDescent="0.25">
      <c r="A591" s="3">
        <v>588</v>
      </c>
      <c r="B591" s="3" t="str">
        <f>"00532176"</f>
        <v>00532176</v>
      </c>
    </row>
    <row r="592" spans="1:2" x14ac:dyDescent="0.25">
      <c r="A592" s="3">
        <v>589</v>
      </c>
      <c r="B592" s="3" t="str">
        <f>"00536287"</f>
        <v>00536287</v>
      </c>
    </row>
    <row r="593" spans="1:2" x14ac:dyDescent="0.25">
      <c r="A593" s="3">
        <v>590</v>
      </c>
      <c r="B593" s="3" t="str">
        <f>"00538211"</f>
        <v>00538211</v>
      </c>
    </row>
    <row r="594" spans="1:2" x14ac:dyDescent="0.25">
      <c r="A594" s="3">
        <v>591</v>
      </c>
      <c r="B594" s="3" t="str">
        <f>"00538578"</f>
        <v>00538578</v>
      </c>
    </row>
    <row r="595" spans="1:2" x14ac:dyDescent="0.25">
      <c r="A595" s="3">
        <v>592</v>
      </c>
      <c r="B595" s="3" t="str">
        <f>"00538596"</f>
        <v>00538596</v>
      </c>
    </row>
    <row r="596" spans="1:2" x14ac:dyDescent="0.25">
      <c r="A596" s="3">
        <v>593</v>
      </c>
      <c r="B596" s="3" t="str">
        <f>"00539729"</f>
        <v>00539729</v>
      </c>
    </row>
    <row r="597" spans="1:2" x14ac:dyDescent="0.25">
      <c r="A597" s="3">
        <v>594</v>
      </c>
      <c r="B597" s="3" t="str">
        <f>"00540433"</f>
        <v>00540433</v>
      </c>
    </row>
    <row r="598" spans="1:2" x14ac:dyDescent="0.25">
      <c r="A598" s="3">
        <v>595</v>
      </c>
      <c r="B598" s="3" t="str">
        <f>"00540957"</f>
        <v>00540957</v>
      </c>
    </row>
    <row r="599" spans="1:2" x14ac:dyDescent="0.25">
      <c r="A599" s="3">
        <v>596</v>
      </c>
      <c r="B599" s="3" t="str">
        <f>"00541593"</f>
        <v>00541593</v>
      </c>
    </row>
    <row r="600" spans="1:2" x14ac:dyDescent="0.25">
      <c r="A600" s="3">
        <v>597</v>
      </c>
      <c r="B600" s="3" t="str">
        <f>"00543528"</f>
        <v>00543528</v>
      </c>
    </row>
    <row r="601" spans="1:2" x14ac:dyDescent="0.25">
      <c r="A601" s="3">
        <v>598</v>
      </c>
      <c r="B601" s="3" t="str">
        <f>"00544744"</f>
        <v>00544744</v>
      </c>
    </row>
    <row r="602" spans="1:2" x14ac:dyDescent="0.25">
      <c r="A602" s="3">
        <v>599</v>
      </c>
      <c r="B602" s="3" t="str">
        <f>"00544955"</f>
        <v>00544955</v>
      </c>
    </row>
    <row r="603" spans="1:2" x14ac:dyDescent="0.25">
      <c r="A603" s="3">
        <v>600</v>
      </c>
      <c r="B603" s="3" t="str">
        <f>"00545426"</f>
        <v>00545426</v>
      </c>
    </row>
    <row r="604" spans="1:2" x14ac:dyDescent="0.25">
      <c r="A604" s="3">
        <v>601</v>
      </c>
      <c r="B604" s="3" t="str">
        <f>"00548316"</f>
        <v>00548316</v>
      </c>
    </row>
    <row r="605" spans="1:2" x14ac:dyDescent="0.25">
      <c r="A605" s="3">
        <v>602</v>
      </c>
      <c r="B605" s="3" t="str">
        <f>"00548324"</f>
        <v>00548324</v>
      </c>
    </row>
    <row r="606" spans="1:2" x14ac:dyDescent="0.25">
      <c r="A606" s="3">
        <v>603</v>
      </c>
      <c r="B606" s="3" t="str">
        <f>"00548551"</f>
        <v>00548551</v>
      </c>
    </row>
    <row r="607" spans="1:2" x14ac:dyDescent="0.25">
      <c r="A607" s="3">
        <v>604</v>
      </c>
      <c r="B607" s="3" t="str">
        <f>"00550582"</f>
        <v>00550582</v>
      </c>
    </row>
    <row r="608" spans="1:2" x14ac:dyDescent="0.25">
      <c r="A608" s="3">
        <v>605</v>
      </c>
      <c r="B608" s="3" t="str">
        <f>"00552403"</f>
        <v>00552403</v>
      </c>
    </row>
    <row r="609" spans="1:2" x14ac:dyDescent="0.25">
      <c r="A609" s="3">
        <v>606</v>
      </c>
      <c r="B609" s="3" t="str">
        <f>"00552643"</f>
        <v>00552643</v>
      </c>
    </row>
    <row r="610" spans="1:2" x14ac:dyDescent="0.25">
      <c r="A610" s="3">
        <v>607</v>
      </c>
      <c r="B610" s="3" t="str">
        <f>"00553286"</f>
        <v>00553286</v>
      </c>
    </row>
    <row r="611" spans="1:2" x14ac:dyDescent="0.25">
      <c r="A611" s="3">
        <v>608</v>
      </c>
      <c r="B611" s="3" t="str">
        <f>"00554467"</f>
        <v>00554467</v>
      </c>
    </row>
    <row r="612" spans="1:2" x14ac:dyDescent="0.25">
      <c r="A612" s="3">
        <v>609</v>
      </c>
      <c r="B612" s="3" t="str">
        <f>"00554654"</f>
        <v>00554654</v>
      </c>
    </row>
    <row r="613" spans="1:2" x14ac:dyDescent="0.25">
      <c r="A613" s="3">
        <v>610</v>
      </c>
      <c r="B613" s="3" t="str">
        <f>"00557088"</f>
        <v>00557088</v>
      </c>
    </row>
    <row r="614" spans="1:2" x14ac:dyDescent="0.25">
      <c r="A614" s="3">
        <v>611</v>
      </c>
      <c r="B614" s="3" t="str">
        <f>"00559048"</f>
        <v>00559048</v>
      </c>
    </row>
    <row r="615" spans="1:2" x14ac:dyDescent="0.25">
      <c r="A615" s="3">
        <v>612</v>
      </c>
      <c r="B615" s="3" t="str">
        <f>"00560193"</f>
        <v>00560193</v>
      </c>
    </row>
    <row r="616" spans="1:2" x14ac:dyDescent="0.25">
      <c r="A616" s="3">
        <v>613</v>
      </c>
      <c r="B616" s="3" t="str">
        <f>"00560494"</f>
        <v>00560494</v>
      </c>
    </row>
    <row r="617" spans="1:2" x14ac:dyDescent="0.25">
      <c r="A617" s="3">
        <v>614</v>
      </c>
      <c r="B617" s="3" t="str">
        <f>"00567537"</f>
        <v>00567537</v>
      </c>
    </row>
    <row r="618" spans="1:2" x14ac:dyDescent="0.25">
      <c r="A618" s="3">
        <v>615</v>
      </c>
      <c r="B618" s="3" t="str">
        <f>"00567866"</f>
        <v>00567866</v>
      </c>
    </row>
    <row r="619" spans="1:2" x14ac:dyDescent="0.25">
      <c r="A619" s="3">
        <v>616</v>
      </c>
      <c r="B619" s="3" t="str">
        <f>"00571582"</f>
        <v>00571582</v>
      </c>
    </row>
    <row r="620" spans="1:2" x14ac:dyDescent="0.25">
      <c r="A620" s="3">
        <v>617</v>
      </c>
      <c r="B620" s="3" t="str">
        <f>"00578823"</f>
        <v>00578823</v>
      </c>
    </row>
    <row r="621" spans="1:2" x14ac:dyDescent="0.25">
      <c r="A621" s="3">
        <v>618</v>
      </c>
      <c r="B621" s="3" t="str">
        <f>"00587792"</f>
        <v>00587792</v>
      </c>
    </row>
    <row r="622" spans="1:2" x14ac:dyDescent="0.25">
      <c r="A622" s="3">
        <v>619</v>
      </c>
      <c r="B622" s="3" t="str">
        <f>"00589062"</f>
        <v>00589062</v>
      </c>
    </row>
    <row r="623" spans="1:2" x14ac:dyDescent="0.25">
      <c r="A623" s="3">
        <v>620</v>
      </c>
      <c r="B623" s="3" t="str">
        <f>"00594949"</f>
        <v>00594949</v>
      </c>
    </row>
    <row r="624" spans="1:2" x14ac:dyDescent="0.25">
      <c r="A624" s="3">
        <v>621</v>
      </c>
      <c r="B624" s="3" t="str">
        <f>"00599107"</f>
        <v>00599107</v>
      </c>
    </row>
    <row r="625" spans="1:2" x14ac:dyDescent="0.25">
      <c r="A625" s="3">
        <v>622</v>
      </c>
      <c r="B625" s="3" t="str">
        <f>"00602490"</f>
        <v>00602490</v>
      </c>
    </row>
    <row r="626" spans="1:2" x14ac:dyDescent="0.25">
      <c r="A626" s="3">
        <v>623</v>
      </c>
      <c r="B626" s="3" t="str">
        <f>"00604165"</f>
        <v>00604165</v>
      </c>
    </row>
    <row r="627" spans="1:2" x14ac:dyDescent="0.25">
      <c r="A627" s="3">
        <v>624</v>
      </c>
      <c r="B627" s="3" t="str">
        <f>"00607473"</f>
        <v>00607473</v>
      </c>
    </row>
    <row r="628" spans="1:2" x14ac:dyDescent="0.25">
      <c r="A628" s="3">
        <v>625</v>
      </c>
      <c r="B628" s="3" t="str">
        <f>"00608535"</f>
        <v>00608535</v>
      </c>
    </row>
    <row r="629" spans="1:2" x14ac:dyDescent="0.25">
      <c r="A629" s="3">
        <v>626</v>
      </c>
      <c r="B629" s="3" t="str">
        <f>"00609689"</f>
        <v>00609689</v>
      </c>
    </row>
    <row r="630" spans="1:2" x14ac:dyDescent="0.25">
      <c r="A630" s="3">
        <v>627</v>
      </c>
      <c r="B630" s="3" t="str">
        <f>"00610793"</f>
        <v>00610793</v>
      </c>
    </row>
    <row r="631" spans="1:2" x14ac:dyDescent="0.25">
      <c r="A631" s="3">
        <v>628</v>
      </c>
      <c r="B631" s="3" t="str">
        <f>"00621665"</f>
        <v>00621665</v>
      </c>
    </row>
    <row r="632" spans="1:2" x14ac:dyDescent="0.25">
      <c r="A632" s="3">
        <v>629</v>
      </c>
      <c r="B632" s="3" t="str">
        <f>"00627355"</f>
        <v>00627355</v>
      </c>
    </row>
    <row r="633" spans="1:2" x14ac:dyDescent="0.25">
      <c r="A633" s="3">
        <v>630</v>
      </c>
      <c r="B633" s="3" t="str">
        <f>"00637847"</f>
        <v>00637847</v>
      </c>
    </row>
    <row r="634" spans="1:2" x14ac:dyDescent="0.25">
      <c r="A634" s="3">
        <v>631</v>
      </c>
      <c r="B634" s="3" t="str">
        <f>"00638735"</f>
        <v>00638735</v>
      </c>
    </row>
    <row r="635" spans="1:2" x14ac:dyDescent="0.25">
      <c r="A635" s="3">
        <v>632</v>
      </c>
      <c r="B635" s="3" t="str">
        <f>"00643388"</f>
        <v>00643388</v>
      </c>
    </row>
    <row r="636" spans="1:2" x14ac:dyDescent="0.25">
      <c r="A636" s="3">
        <v>633</v>
      </c>
      <c r="B636" s="3" t="str">
        <f>"00644270"</f>
        <v>00644270</v>
      </c>
    </row>
    <row r="637" spans="1:2" x14ac:dyDescent="0.25">
      <c r="A637" s="3">
        <v>634</v>
      </c>
      <c r="B637" s="3" t="str">
        <f>"00647924"</f>
        <v>00647924</v>
      </c>
    </row>
    <row r="638" spans="1:2" x14ac:dyDescent="0.25">
      <c r="A638" s="3">
        <v>635</v>
      </c>
      <c r="B638" s="3" t="str">
        <f>"00649642"</f>
        <v>00649642</v>
      </c>
    </row>
    <row r="639" spans="1:2" x14ac:dyDescent="0.25">
      <c r="A639" s="3">
        <v>636</v>
      </c>
      <c r="B639" s="3" t="str">
        <f>"00650700"</f>
        <v>00650700</v>
      </c>
    </row>
    <row r="640" spans="1:2" x14ac:dyDescent="0.25">
      <c r="A640" s="3">
        <v>637</v>
      </c>
      <c r="B640" s="3" t="str">
        <f>"00651229"</f>
        <v>00651229</v>
      </c>
    </row>
    <row r="641" spans="1:2" x14ac:dyDescent="0.25">
      <c r="A641" s="3">
        <v>638</v>
      </c>
      <c r="B641" s="3" t="str">
        <f>"00652563"</f>
        <v>00652563</v>
      </c>
    </row>
    <row r="642" spans="1:2" x14ac:dyDescent="0.25">
      <c r="A642" s="3">
        <v>639</v>
      </c>
      <c r="B642" s="3" t="str">
        <f>"00652582"</f>
        <v>00652582</v>
      </c>
    </row>
    <row r="643" spans="1:2" x14ac:dyDescent="0.25">
      <c r="A643" s="3">
        <v>640</v>
      </c>
      <c r="B643" s="3" t="str">
        <f>"00653472"</f>
        <v>00653472</v>
      </c>
    </row>
    <row r="644" spans="1:2" x14ac:dyDescent="0.25">
      <c r="A644" s="3">
        <v>641</v>
      </c>
      <c r="B644" s="3" t="str">
        <f>"00653596"</f>
        <v>00653596</v>
      </c>
    </row>
    <row r="645" spans="1:2" x14ac:dyDescent="0.25">
      <c r="A645" s="3">
        <v>642</v>
      </c>
      <c r="B645" s="3" t="str">
        <f>"00655093"</f>
        <v>00655093</v>
      </c>
    </row>
    <row r="646" spans="1:2" x14ac:dyDescent="0.25">
      <c r="A646" s="3">
        <v>643</v>
      </c>
      <c r="B646" s="3" t="str">
        <f>"00656352"</f>
        <v>00656352</v>
      </c>
    </row>
    <row r="647" spans="1:2" x14ac:dyDescent="0.25">
      <c r="A647" s="3">
        <v>644</v>
      </c>
      <c r="B647" s="3" t="str">
        <f>"00656355"</f>
        <v>00656355</v>
      </c>
    </row>
    <row r="648" spans="1:2" x14ac:dyDescent="0.25">
      <c r="A648" s="3">
        <v>645</v>
      </c>
      <c r="B648" s="3" t="str">
        <f>"00656714"</f>
        <v>00656714</v>
      </c>
    </row>
    <row r="649" spans="1:2" x14ac:dyDescent="0.25">
      <c r="A649" s="3">
        <v>646</v>
      </c>
      <c r="B649" s="3" t="str">
        <f>"00657541"</f>
        <v>00657541</v>
      </c>
    </row>
    <row r="650" spans="1:2" x14ac:dyDescent="0.25">
      <c r="A650" s="3">
        <v>647</v>
      </c>
      <c r="B650" s="3" t="str">
        <f>"00658902"</f>
        <v>00658902</v>
      </c>
    </row>
    <row r="651" spans="1:2" x14ac:dyDescent="0.25">
      <c r="A651" s="3">
        <v>648</v>
      </c>
      <c r="B651" s="3" t="str">
        <f>"00659273"</f>
        <v>00659273</v>
      </c>
    </row>
    <row r="652" spans="1:2" x14ac:dyDescent="0.25">
      <c r="A652" s="3">
        <v>649</v>
      </c>
      <c r="B652" s="3" t="str">
        <f>"00659475"</f>
        <v>00659475</v>
      </c>
    </row>
    <row r="653" spans="1:2" x14ac:dyDescent="0.25">
      <c r="A653" s="3">
        <v>650</v>
      </c>
      <c r="B653" s="3" t="str">
        <f>"00659496"</f>
        <v>00659496</v>
      </c>
    </row>
    <row r="654" spans="1:2" x14ac:dyDescent="0.25">
      <c r="A654" s="3">
        <v>651</v>
      </c>
      <c r="B654" s="3" t="str">
        <f>"00665010"</f>
        <v>00665010</v>
      </c>
    </row>
    <row r="655" spans="1:2" x14ac:dyDescent="0.25">
      <c r="A655" s="3">
        <v>652</v>
      </c>
      <c r="B655" s="3" t="str">
        <f>"00666419"</f>
        <v>00666419</v>
      </c>
    </row>
    <row r="656" spans="1:2" x14ac:dyDescent="0.25">
      <c r="A656" s="3">
        <v>653</v>
      </c>
      <c r="B656" s="3" t="str">
        <f>"00667120"</f>
        <v>00667120</v>
      </c>
    </row>
    <row r="657" spans="1:2" x14ac:dyDescent="0.25">
      <c r="A657" s="3">
        <v>654</v>
      </c>
      <c r="B657" s="3" t="str">
        <f>"00667496"</f>
        <v>00667496</v>
      </c>
    </row>
    <row r="658" spans="1:2" x14ac:dyDescent="0.25">
      <c r="A658" s="3">
        <v>655</v>
      </c>
      <c r="B658" s="3" t="str">
        <f>"00669198"</f>
        <v>00669198</v>
      </c>
    </row>
    <row r="659" spans="1:2" x14ac:dyDescent="0.25">
      <c r="A659" s="3">
        <v>656</v>
      </c>
      <c r="B659" s="3" t="str">
        <f>"00669759"</f>
        <v>00669759</v>
      </c>
    </row>
    <row r="660" spans="1:2" x14ac:dyDescent="0.25">
      <c r="A660" s="3">
        <v>657</v>
      </c>
      <c r="B660" s="3" t="str">
        <f>"00670115"</f>
        <v>00670115</v>
      </c>
    </row>
    <row r="661" spans="1:2" x14ac:dyDescent="0.25">
      <c r="A661" s="3">
        <v>658</v>
      </c>
      <c r="B661" s="3" t="str">
        <f>"00671139"</f>
        <v>00671139</v>
      </c>
    </row>
    <row r="662" spans="1:2" x14ac:dyDescent="0.25">
      <c r="A662" s="3">
        <v>659</v>
      </c>
      <c r="B662" s="3" t="str">
        <f>"00674516"</f>
        <v>00674516</v>
      </c>
    </row>
    <row r="663" spans="1:2" x14ac:dyDescent="0.25">
      <c r="A663" s="3">
        <v>660</v>
      </c>
      <c r="B663" s="3" t="str">
        <f>"00679592"</f>
        <v>00679592</v>
      </c>
    </row>
    <row r="664" spans="1:2" x14ac:dyDescent="0.25">
      <c r="A664" s="3">
        <v>661</v>
      </c>
      <c r="B664" s="3" t="str">
        <f>"00682462"</f>
        <v>00682462</v>
      </c>
    </row>
    <row r="665" spans="1:2" x14ac:dyDescent="0.25">
      <c r="A665" s="3">
        <v>662</v>
      </c>
      <c r="B665" s="3" t="str">
        <f>"00682621"</f>
        <v>00682621</v>
      </c>
    </row>
    <row r="666" spans="1:2" x14ac:dyDescent="0.25">
      <c r="A666" s="3">
        <v>663</v>
      </c>
      <c r="B666" s="3" t="str">
        <f>"00688054"</f>
        <v>00688054</v>
      </c>
    </row>
    <row r="667" spans="1:2" x14ac:dyDescent="0.25">
      <c r="A667" s="3">
        <v>664</v>
      </c>
      <c r="B667" s="3" t="str">
        <f>"00688876"</f>
        <v>00688876</v>
      </c>
    </row>
    <row r="668" spans="1:2" x14ac:dyDescent="0.25">
      <c r="A668" s="3">
        <v>665</v>
      </c>
      <c r="B668" s="3" t="str">
        <f>"00690793"</f>
        <v>00690793</v>
      </c>
    </row>
    <row r="669" spans="1:2" x14ac:dyDescent="0.25">
      <c r="A669" s="3">
        <v>666</v>
      </c>
      <c r="B669" s="3" t="str">
        <f>"00691369"</f>
        <v>00691369</v>
      </c>
    </row>
    <row r="670" spans="1:2" x14ac:dyDescent="0.25">
      <c r="A670" s="3">
        <v>667</v>
      </c>
      <c r="B670" s="3" t="str">
        <f>"00692355"</f>
        <v>00692355</v>
      </c>
    </row>
    <row r="671" spans="1:2" x14ac:dyDescent="0.25">
      <c r="A671" s="3">
        <v>668</v>
      </c>
      <c r="B671" s="3" t="str">
        <f>"00693057"</f>
        <v>00693057</v>
      </c>
    </row>
    <row r="672" spans="1:2" x14ac:dyDescent="0.25">
      <c r="A672" s="3">
        <v>669</v>
      </c>
      <c r="B672" s="3" t="str">
        <f>"00694743"</f>
        <v>00694743</v>
      </c>
    </row>
    <row r="673" spans="1:2" x14ac:dyDescent="0.25">
      <c r="A673" s="3">
        <v>670</v>
      </c>
      <c r="B673" s="3" t="str">
        <f>"00695237"</f>
        <v>00695237</v>
      </c>
    </row>
    <row r="674" spans="1:2" x14ac:dyDescent="0.25">
      <c r="A674" s="3">
        <v>671</v>
      </c>
      <c r="B674" s="3" t="str">
        <f>"00696371"</f>
        <v>00696371</v>
      </c>
    </row>
    <row r="675" spans="1:2" x14ac:dyDescent="0.25">
      <c r="A675" s="3">
        <v>672</v>
      </c>
      <c r="B675" s="3" t="str">
        <f>"00697304"</f>
        <v>00697304</v>
      </c>
    </row>
    <row r="676" spans="1:2" x14ac:dyDescent="0.25">
      <c r="A676" s="3">
        <v>673</v>
      </c>
      <c r="B676" s="3" t="str">
        <f>"00697804"</f>
        <v>00697804</v>
      </c>
    </row>
    <row r="677" spans="1:2" x14ac:dyDescent="0.25">
      <c r="A677" s="3">
        <v>674</v>
      </c>
      <c r="B677" s="3" t="str">
        <f>"00701731"</f>
        <v>00701731</v>
      </c>
    </row>
    <row r="678" spans="1:2" x14ac:dyDescent="0.25">
      <c r="A678" s="3">
        <v>675</v>
      </c>
      <c r="B678" s="3" t="str">
        <f>"00704493"</f>
        <v>00704493</v>
      </c>
    </row>
    <row r="679" spans="1:2" x14ac:dyDescent="0.25">
      <c r="A679" s="3">
        <v>676</v>
      </c>
      <c r="B679" s="3" t="str">
        <f>"00704941"</f>
        <v>00704941</v>
      </c>
    </row>
    <row r="680" spans="1:2" x14ac:dyDescent="0.25">
      <c r="A680" s="3">
        <v>677</v>
      </c>
      <c r="B680" s="3" t="str">
        <f>"00708564"</f>
        <v>00708564</v>
      </c>
    </row>
    <row r="681" spans="1:2" x14ac:dyDescent="0.25">
      <c r="A681" s="3">
        <v>678</v>
      </c>
      <c r="B681" s="3" t="str">
        <f>"00716064"</f>
        <v>00716064</v>
      </c>
    </row>
    <row r="682" spans="1:2" x14ac:dyDescent="0.25">
      <c r="A682" s="3">
        <v>679</v>
      </c>
      <c r="B682" s="3" t="str">
        <f>"00717279"</f>
        <v>00717279</v>
      </c>
    </row>
    <row r="683" spans="1:2" x14ac:dyDescent="0.25">
      <c r="A683" s="3">
        <v>680</v>
      </c>
      <c r="B683" s="3" t="str">
        <f>"00717941"</f>
        <v>00717941</v>
      </c>
    </row>
    <row r="684" spans="1:2" x14ac:dyDescent="0.25">
      <c r="A684" s="3">
        <v>681</v>
      </c>
      <c r="B684" s="3" t="str">
        <f>"00718299"</f>
        <v>00718299</v>
      </c>
    </row>
    <row r="685" spans="1:2" x14ac:dyDescent="0.25">
      <c r="A685" s="3">
        <v>682</v>
      </c>
      <c r="B685" s="3" t="str">
        <f>"00718318"</f>
        <v>00718318</v>
      </c>
    </row>
    <row r="686" spans="1:2" x14ac:dyDescent="0.25">
      <c r="A686" s="3">
        <v>683</v>
      </c>
      <c r="B686" s="3" t="str">
        <f>"00718676"</f>
        <v>00718676</v>
      </c>
    </row>
    <row r="687" spans="1:2" x14ac:dyDescent="0.25">
      <c r="A687" s="3">
        <v>684</v>
      </c>
      <c r="B687" s="3" t="str">
        <f>"00718923"</f>
        <v>00718923</v>
      </c>
    </row>
    <row r="688" spans="1:2" x14ac:dyDescent="0.25">
      <c r="A688" s="3">
        <v>685</v>
      </c>
      <c r="B688" s="3" t="str">
        <f>"00719600"</f>
        <v>00719600</v>
      </c>
    </row>
    <row r="689" spans="1:2" x14ac:dyDescent="0.25">
      <c r="A689" s="3">
        <v>686</v>
      </c>
      <c r="B689" s="3" t="str">
        <f>"00719651"</f>
        <v>00719651</v>
      </c>
    </row>
    <row r="690" spans="1:2" x14ac:dyDescent="0.25">
      <c r="A690" s="3">
        <v>687</v>
      </c>
      <c r="B690" s="3" t="str">
        <f>"00719800"</f>
        <v>00719800</v>
      </c>
    </row>
    <row r="691" spans="1:2" x14ac:dyDescent="0.25">
      <c r="A691" s="3">
        <v>688</v>
      </c>
      <c r="B691" s="3" t="str">
        <f>"00719903"</f>
        <v>00719903</v>
      </c>
    </row>
    <row r="692" spans="1:2" x14ac:dyDescent="0.25">
      <c r="A692" s="3">
        <v>689</v>
      </c>
      <c r="B692" s="3" t="str">
        <f>"00719931"</f>
        <v>00719931</v>
      </c>
    </row>
    <row r="693" spans="1:2" x14ac:dyDescent="0.25">
      <c r="A693" s="3">
        <v>690</v>
      </c>
      <c r="B693" s="3" t="str">
        <f>"00720388"</f>
        <v>00720388</v>
      </c>
    </row>
    <row r="694" spans="1:2" x14ac:dyDescent="0.25">
      <c r="A694" s="3">
        <v>691</v>
      </c>
      <c r="B694" s="3" t="str">
        <f>"00720515"</f>
        <v>00720515</v>
      </c>
    </row>
    <row r="695" spans="1:2" x14ac:dyDescent="0.25">
      <c r="A695" s="3">
        <v>692</v>
      </c>
      <c r="B695" s="3" t="str">
        <f>"00720531"</f>
        <v>00720531</v>
      </c>
    </row>
    <row r="696" spans="1:2" x14ac:dyDescent="0.25">
      <c r="A696" s="3">
        <v>693</v>
      </c>
      <c r="B696" s="3" t="str">
        <f>"00720646"</f>
        <v>00720646</v>
      </c>
    </row>
    <row r="697" spans="1:2" x14ac:dyDescent="0.25">
      <c r="A697" s="3">
        <v>694</v>
      </c>
      <c r="B697" s="3" t="str">
        <f>"00720802"</f>
        <v>00720802</v>
      </c>
    </row>
    <row r="698" spans="1:2" x14ac:dyDescent="0.25">
      <c r="A698" s="3">
        <v>695</v>
      </c>
      <c r="B698" s="3" t="str">
        <f>"00720930"</f>
        <v>00720930</v>
      </c>
    </row>
    <row r="699" spans="1:2" x14ac:dyDescent="0.25">
      <c r="A699" s="3">
        <v>696</v>
      </c>
      <c r="B699" s="3" t="str">
        <f>"00721168"</f>
        <v>00721168</v>
      </c>
    </row>
    <row r="700" spans="1:2" x14ac:dyDescent="0.25">
      <c r="A700" s="3">
        <v>697</v>
      </c>
      <c r="B700" s="3" t="str">
        <f>"00721270"</f>
        <v>00721270</v>
      </c>
    </row>
    <row r="701" spans="1:2" x14ac:dyDescent="0.25">
      <c r="A701" s="3">
        <v>698</v>
      </c>
      <c r="B701" s="3" t="str">
        <f>"00722200"</f>
        <v>00722200</v>
      </c>
    </row>
    <row r="702" spans="1:2" x14ac:dyDescent="0.25">
      <c r="A702" s="3">
        <v>699</v>
      </c>
      <c r="B702" s="3" t="str">
        <f>"00723471"</f>
        <v>00723471</v>
      </c>
    </row>
    <row r="703" spans="1:2" x14ac:dyDescent="0.25">
      <c r="A703" s="3">
        <v>700</v>
      </c>
      <c r="B703" s="3" t="str">
        <f>"00723771"</f>
        <v>00723771</v>
      </c>
    </row>
    <row r="704" spans="1:2" x14ac:dyDescent="0.25">
      <c r="A704" s="3">
        <v>701</v>
      </c>
      <c r="B704" s="3" t="str">
        <f>"00723838"</f>
        <v>00723838</v>
      </c>
    </row>
    <row r="705" spans="1:2" x14ac:dyDescent="0.25">
      <c r="A705" s="3">
        <v>702</v>
      </c>
      <c r="B705" s="3" t="str">
        <f>"00723938"</f>
        <v>00723938</v>
      </c>
    </row>
    <row r="706" spans="1:2" x14ac:dyDescent="0.25">
      <c r="A706" s="3">
        <v>703</v>
      </c>
      <c r="B706" s="3" t="str">
        <f>"00723988"</f>
        <v>00723988</v>
      </c>
    </row>
    <row r="707" spans="1:2" x14ac:dyDescent="0.25">
      <c r="A707" s="3">
        <v>704</v>
      </c>
      <c r="B707" s="3" t="str">
        <f>"00724617"</f>
        <v>00724617</v>
      </c>
    </row>
    <row r="708" spans="1:2" x14ac:dyDescent="0.25">
      <c r="A708" s="3">
        <v>705</v>
      </c>
      <c r="B708" s="3" t="str">
        <f>"00724755"</f>
        <v>00724755</v>
      </c>
    </row>
    <row r="709" spans="1:2" x14ac:dyDescent="0.25">
      <c r="A709" s="3">
        <v>706</v>
      </c>
      <c r="B709" s="3" t="str">
        <f>"00725054"</f>
        <v>00725054</v>
      </c>
    </row>
    <row r="710" spans="1:2" x14ac:dyDescent="0.25">
      <c r="A710" s="3">
        <v>707</v>
      </c>
      <c r="B710" s="3" t="str">
        <f>"00725907"</f>
        <v>00725907</v>
      </c>
    </row>
    <row r="711" spans="1:2" x14ac:dyDescent="0.25">
      <c r="A711" s="3">
        <v>708</v>
      </c>
      <c r="B711" s="3" t="str">
        <f>"00726251"</f>
        <v>00726251</v>
      </c>
    </row>
    <row r="712" spans="1:2" x14ac:dyDescent="0.25">
      <c r="A712" s="3">
        <v>709</v>
      </c>
      <c r="B712" s="3" t="str">
        <f>"00726300"</f>
        <v>00726300</v>
      </c>
    </row>
    <row r="713" spans="1:2" x14ac:dyDescent="0.25">
      <c r="A713" s="3">
        <v>710</v>
      </c>
      <c r="B713" s="3" t="str">
        <f>"00726621"</f>
        <v>00726621</v>
      </c>
    </row>
    <row r="714" spans="1:2" x14ac:dyDescent="0.25">
      <c r="A714" s="3">
        <v>711</v>
      </c>
      <c r="B714" s="3" t="str">
        <f>"00727139"</f>
        <v>00727139</v>
      </c>
    </row>
    <row r="715" spans="1:2" x14ac:dyDescent="0.25">
      <c r="A715" s="3">
        <v>712</v>
      </c>
      <c r="B715" s="3" t="str">
        <f>"00728734"</f>
        <v>00728734</v>
      </c>
    </row>
    <row r="716" spans="1:2" x14ac:dyDescent="0.25">
      <c r="A716" s="3">
        <v>713</v>
      </c>
      <c r="B716" s="3" t="str">
        <f>"00728845"</f>
        <v>00728845</v>
      </c>
    </row>
    <row r="717" spans="1:2" x14ac:dyDescent="0.25">
      <c r="A717" s="3">
        <v>714</v>
      </c>
      <c r="B717" s="3" t="str">
        <f>"00728948"</f>
        <v>00728948</v>
      </c>
    </row>
    <row r="718" spans="1:2" x14ac:dyDescent="0.25">
      <c r="A718" s="3">
        <v>715</v>
      </c>
      <c r="B718" s="3" t="str">
        <f>"00730435"</f>
        <v>00730435</v>
      </c>
    </row>
    <row r="719" spans="1:2" x14ac:dyDescent="0.25">
      <c r="A719" s="3">
        <v>716</v>
      </c>
      <c r="B719" s="3" t="str">
        <f>"00730709"</f>
        <v>00730709</v>
      </c>
    </row>
    <row r="720" spans="1:2" x14ac:dyDescent="0.25">
      <c r="A720" s="3">
        <v>717</v>
      </c>
      <c r="B720" s="3" t="str">
        <f>"00730894"</f>
        <v>00730894</v>
      </c>
    </row>
    <row r="721" spans="1:2" x14ac:dyDescent="0.25">
      <c r="A721" s="3">
        <v>718</v>
      </c>
      <c r="B721" s="3" t="str">
        <f>"00731060"</f>
        <v>00731060</v>
      </c>
    </row>
    <row r="722" spans="1:2" x14ac:dyDescent="0.25">
      <c r="A722" s="3">
        <v>719</v>
      </c>
      <c r="B722" s="3" t="str">
        <f>"00732550"</f>
        <v>00732550</v>
      </c>
    </row>
    <row r="723" spans="1:2" x14ac:dyDescent="0.25">
      <c r="A723" s="3">
        <v>720</v>
      </c>
      <c r="B723" s="3" t="str">
        <f>"00732669"</f>
        <v>00732669</v>
      </c>
    </row>
    <row r="724" spans="1:2" x14ac:dyDescent="0.25">
      <c r="A724" s="3">
        <v>721</v>
      </c>
      <c r="B724" s="3" t="str">
        <f>"00732947"</f>
        <v>00732947</v>
      </c>
    </row>
    <row r="725" spans="1:2" x14ac:dyDescent="0.25">
      <c r="A725" s="3">
        <v>722</v>
      </c>
      <c r="B725" s="3" t="str">
        <f>"00733377"</f>
        <v>00733377</v>
      </c>
    </row>
    <row r="726" spans="1:2" x14ac:dyDescent="0.25">
      <c r="A726" s="3">
        <v>723</v>
      </c>
      <c r="B726" s="3" t="str">
        <f>"00733792"</f>
        <v>00733792</v>
      </c>
    </row>
    <row r="727" spans="1:2" x14ac:dyDescent="0.25">
      <c r="A727" s="3">
        <v>724</v>
      </c>
      <c r="B727" s="3" t="str">
        <f>"00734145"</f>
        <v>00734145</v>
      </c>
    </row>
    <row r="728" spans="1:2" x14ac:dyDescent="0.25">
      <c r="A728" s="3">
        <v>725</v>
      </c>
      <c r="B728" s="3" t="str">
        <f>"00734661"</f>
        <v>00734661</v>
      </c>
    </row>
    <row r="729" spans="1:2" x14ac:dyDescent="0.25">
      <c r="A729" s="3">
        <v>726</v>
      </c>
      <c r="B729" s="3" t="str">
        <f>"00734810"</f>
        <v>00734810</v>
      </c>
    </row>
    <row r="730" spans="1:2" x14ac:dyDescent="0.25">
      <c r="A730" s="3">
        <v>727</v>
      </c>
      <c r="B730" s="3" t="str">
        <f>"00734863"</f>
        <v>00734863</v>
      </c>
    </row>
    <row r="731" spans="1:2" x14ac:dyDescent="0.25">
      <c r="A731" s="3">
        <v>728</v>
      </c>
      <c r="B731" s="3" t="str">
        <f>"00735021"</f>
        <v>00735021</v>
      </c>
    </row>
    <row r="732" spans="1:2" x14ac:dyDescent="0.25">
      <c r="A732" s="3">
        <v>729</v>
      </c>
      <c r="B732" s="3" t="str">
        <f>"00735760"</f>
        <v>00735760</v>
      </c>
    </row>
    <row r="733" spans="1:2" x14ac:dyDescent="0.25">
      <c r="A733" s="3">
        <v>730</v>
      </c>
      <c r="B733" s="3" t="str">
        <f>"00735906"</f>
        <v>00735906</v>
      </c>
    </row>
    <row r="734" spans="1:2" x14ac:dyDescent="0.25">
      <c r="A734" s="3">
        <v>731</v>
      </c>
      <c r="B734" s="3" t="str">
        <f>"00736451"</f>
        <v>00736451</v>
      </c>
    </row>
    <row r="735" spans="1:2" x14ac:dyDescent="0.25">
      <c r="A735" s="3">
        <v>732</v>
      </c>
      <c r="B735" s="3" t="str">
        <f>"00736666"</f>
        <v>00736666</v>
      </c>
    </row>
    <row r="736" spans="1:2" x14ac:dyDescent="0.25">
      <c r="A736" s="3">
        <v>733</v>
      </c>
      <c r="B736" s="3" t="str">
        <f>"00736916"</f>
        <v>00736916</v>
      </c>
    </row>
    <row r="737" spans="1:2" x14ac:dyDescent="0.25">
      <c r="A737" s="3">
        <v>734</v>
      </c>
      <c r="B737" s="3" t="str">
        <f>"00737023"</f>
        <v>00737023</v>
      </c>
    </row>
    <row r="738" spans="1:2" x14ac:dyDescent="0.25">
      <c r="A738" s="3">
        <v>735</v>
      </c>
      <c r="B738" s="3" t="str">
        <f>"00737223"</f>
        <v>00737223</v>
      </c>
    </row>
    <row r="739" spans="1:2" x14ac:dyDescent="0.25">
      <c r="A739" s="3">
        <v>736</v>
      </c>
      <c r="B739" s="3" t="str">
        <f>"00737236"</f>
        <v>00737236</v>
      </c>
    </row>
    <row r="740" spans="1:2" x14ac:dyDescent="0.25">
      <c r="A740" s="3">
        <v>737</v>
      </c>
      <c r="B740" s="3" t="str">
        <f>"00737276"</f>
        <v>00737276</v>
      </c>
    </row>
    <row r="741" spans="1:2" x14ac:dyDescent="0.25">
      <c r="A741" s="3">
        <v>738</v>
      </c>
      <c r="B741" s="3" t="str">
        <f>"00737345"</f>
        <v>00737345</v>
      </c>
    </row>
    <row r="742" spans="1:2" x14ac:dyDescent="0.25">
      <c r="A742" s="3">
        <v>739</v>
      </c>
      <c r="B742" s="3" t="str">
        <f>"00737603"</f>
        <v>00737603</v>
      </c>
    </row>
    <row r="743" spans="1:2" x14ac:dyDescent="0.25">
      <c r="A743" s="3">
        <v>740</v>
      </c>
      <c r="B743" s="3" t="str">
        <f>"00737657"</f>
        <v>00737657</v>
      </c>
    </row>
    <row r="744" spans="1:2" x14ac:dyDescent="0.25">
      <c r="A744" s="3">
        <v>741</v>
      </c>
      <c r="B744" s="3" t="str">
        <f>"00737908"</f>
        <v>00737908</v>
      </c>
    </row>
    <row r="745" spans="1:2" x14ac:dyDescent="0.25">
      <c r="A745" s="3">
        <v>742</v>
      </c>
      <c r="B745" s="3" t="str">
        <f>"00738334"</f>
        <v>00738334</v>
      </c>
    </row>
    <row r="746" spans="1:2" x14ac:dyDescent="0.25">
      <c r="A746" s="3">
        <v>743</v>
      </c>
      <c r="B746" s="3" t="str">
        <f>"00739239"</f>
        <v>00739239</v>
      </c>
    </row>
    <row r="747" spans="1:2" x14ac:dyDescent="0.25">
      <c r="A747" s="3">
        <v>744</v>
      </c>
      <c r="B747" s="3" t="str">
        <f>"00739325"</f>
        <v>00739325</v>
      </c>
    </row>
    <row r="748" spans="1:2" x14ac:dyDescent="0.25">
      <c r="A748" s="3">
        <v>745</v>
      </c>
      <c r="B748" s="3" t="str">
        <f>"00739606"</f>
        <v>00739606</v>
      </c>
    </row>
    <row r="749" spans="1:2" x14ac:dyDescent="0.25">
      <c r="A749" s="3">
        <v>746</v>
      </c>
      <c r="B749" s="3" t="str">
        <f>"00739667"</f>
        <v>00739667</v>
      </c>
    </row>
    <row r="750" spans="1:2" x14ac:dyDescent="0.25">
      <c r="A750" s="3">
        <v>747</v>
      </c>
      <c r="B750" s="3" t="str">
        <f>"00739711"</f>
        <v>00739711</v>
      </c>
    </row>
    <row r="751" spans="1:2" x14ac:dyDescent="0.25">
      <c r="A751" s="3">
        <v>748</v>
      </c>
      <c r="B751" s="3" t="str">
        <f>"00739965"</f>
        <v>00739965</v>
      </c>
    </row>
    <row r="752" spans="1:2" x14ac:dyDescent="0.25">
      <c r="A752" s="3">
        <v>749</v>
      </c>
      <c r="B752" s="3" t="str">
        <f>"00740104"</f>
        <v>00740104</v>
      </c>
    </row>
    <row r="753" spans="1:2" x14ac:dyDescent="0.25">
      <c r="A753" s="3">
        <v>750</v>
      </c>
      <c r="B753" s="3" t="str">
        <f>"00740827"</f>
        <v>00740827</v>
      </c>
    </row>
    <row r="754" spans="1:2" x14ac:dyDescent="0.25">
      <c r="A754" s="3">
        <v>751</v>
      </c>
      <c r="B754" s="3" t="str">
        <f>"00740975"</f>
        <v>00740975</v>
      </c>
    </row>
    <row r="755" spans="1:2" x14ac:dyDescent="0.25">
      <c r="A755" s="3">
        <v>752</v>
      </c>
      <c r="B755" s="3" t="str">
        <f>"00741045"</f>
        <v>00741045</v>
      </c>
    </row>
    <row r="756" spans="1:2" x14ac:dyDescent="0.25">
      <c r="A756" s="3">
        <v>753</v>
      </c>
      <c r="B756" s="3" t="str">
        <f>"00741320"</f>
        <v>00741320</v>
      </c>
    </row>
    <row r="757" spans="1:2" x14ac:dyDescent="0.25">
      <c r="A757" s="3">
        <v>754</v>
      </c>
      <c r="B757" s="3" t="str">
        <f>"00741322"</f>
        <v>00741322</v>
      </c>
    </row>
    <row r="758" spans="1:2" x14ac:dyDescent="0.25">
      <c r="A758" s="3">
        <v>755</v>
      </c>
      <c r="B758" s="3" t="str">
        <f>"00741362"</f>
        <v>00741362</v>
      </c>
    </row>
    <row r="759" spans="1:2" x14ac:dyDescent="0.25">
      <c r="A759" s="3">
        <v>756</v>
      </c>
      <c r="B759" s="3" t="str">
        <f>"00741414"</f>
        <v>00741414</v>
      </c>
    </row>
    <row r="760" spans="1:2" x14ac:dyDescent="0.25">
      <c r="A760" s="3">
        <v>757</v>
      </c>
      <c r="B760" s="3" t="str">
        <f>"00741463"</f>
        <v>00741463</v>
      </c>
    </row>
    <row r="761" spans="1:2" x14ac:dyDescent="0.25">
      <c r="A761" s="3">
        <v>758</v>
      </c>
      <c r="B761" s="3" t="str">
        <f>"00741706"</f>
        <v>00741706</v>
      </c>
    </row>
    <row r="762" spans="1:2" x14ac:dyDescent="0.25">
      <c r="A762" s="3">
        <v>759</v>
      </c>
      <c r="B762" s="3" t="str">
        <f>"00741930"</f>
        <v>00741930</v>
      </c>
    </row>
    <row r="763" spans="1:2" x14ac:dyDescent="0.25">
      <c r="A763" s="3">
        <v>760</v>
      </c>
      <c r="B763" s="3" t="str">
        <f>"00742106"</f>
        <v>00742106</v>
      </c>
    </row>
    <row r="764" spans="1:2" x14ac:dyDescent="0.25">
      <c r="A764" s="3">
        <v>761</v>
      </c>
      <c r="B764" s="3" t="str">
        <f>"00742287"</f>
        <v>00742287</v>
      </c>
    </row>
    <row r="765" spans="1:2" x14ac:dyDescent="0.25">
      <c r="A765" s="3">
        <v>762</v>
      </c>
      <c r="B765" s="3" t="str">
        <f>"00742296"</f>
        <v>00742296</v>
      </c>
    </row>
    <row r="766" spans="1:2" x14ac:dyDescent="0.25">
      <c r="A766" s="3">
        <v>763</v>
      </c>
      <c r="B766" s="3" t="str">
        <f>"00742424"</f>
        <v>00742424</v>
      </c>
    </row>
    <row r="767" spans="1:2" x14ac:dyDescent="0.25">
      <c r="A767" s="3">
        <v>764</v>
      </c>
      <c r="B767" s="3" t="str">
        <f>"00742772"</f>
        <v>00742772</v>
      </c>
    </row>
    <row r="768" spans="1:2" x14ac:dyDescent="0.25">
      <c r="A768" s="3">
        <v>765</v>
      </c>
      <c r="B768" s="3" t="str">
        <f>"00743263"</f>
        <v>00743263</v>
      </c>
    </row>
    <row r="769" spans="1:2" x14ac:dyDescent="0.25">
      <c r="A769" s="3">
        <v>766</v>
      </c>
      <c r="B769" s="3" t="str">
        <f>"00743553"</f>
        <v>00743553</v>
      </c>
    </row>
    <row r="770" spans="1:2" x14ac:dyDescent="0.25">
      <c r="A770" s="3">
        <v>767</v>
      </c>
      <c r="B770" s="3" t="str">
        <f>"00744615"</f>
        <v>00744615</v>
      </c>
    </row>
    <row r="771" spans="1:2" x14ac:dyDescent="0.25">
      <c r="A771" s="3">
        <v>768</v>
      </c>
      <c r="B771" s="3" t="str">
        <f>"00744863"</f>
        <v>00744863</v>
      </c>
    </row>
    <row r="772" spans="1:2" x14ac:dyDescent="0.25">
      <c r="A772" s="3">
        <v>769</v>
      </c>
      <c r="B772" s="3" t="str">
        <f>"00745143"</f>
        <v>00745143</v>
      </c>
    </row>
    <row r="773" spans="1:2" x14ac:dyDescent="0.25">
      <c r="A773" s="3">
        <v>770</v>
      </c>
      <c r="B773" s="3" t="str">
        <f>"00746618"</f>
        <v>00746618</v>
      </c>
    </row>
    <row r="774" spans="1:2" x14ac:dyDescent="0.25">
      <c r="A774" s="3">
        <v>771</v>
      </c>
      <c r="B774" s="3" t="str">
        <f>"00746643"</f>
        <v>00746643</v>
      </c>
    </row>
    <row r="775" spans="1:2" x14ac:dyDescent="0.25">
      <c r="A775" s="3">
        <v>772</v>
      </c>
      <c r="B775" s="3" t="str">
        <f>"00747252"</f>
        <v>00747252</v>
      </c>
    </row>
    <row r="776" spans="1:2" x14ac:dyDescent="0.25">
      <c r="A776" s="3">
        <v>773</v>
      </c>
      <c r="B776" s="3" t="str">
        <f>"00747608"</f>
        <v>00747608</v>
      </c>
    </row>
    <row r="777" spans="1:2" x14ac:dyDescent="0.25">
      <c r="A777" s="3">
        <v>774</v>
      </c>
      <c r="B777" s="3" t="str">
        <f>"00756275"</f>
        <v>00756275</v>
      </c>
    </row>
    <row r="778" spans="1:2" x14ac:dyDescent="0.25">
      <c r="A778" s="3">
        <v>775</v>
      </c>
      <c r="B778" s="3" t="str">
        <f>"00757475"</f>
        <v>00757475</v>
      </c>
    </row>
    <row r="779" spans="1:2" x14ac:dyDescent="0.25">
      <c r="A779" s="3">
        <v>776</v>
      </c>
      <c r="B779" s="3" t="str">
        <f>"00757493"</f>
        <v>00757493</v>
      </c>
    </row>
    <row r="780" spans="1:2" x14ac:dyDescent="0.25">
      <c r="A780" s="3">
        <v>777</v>
      </c>
      <c r="B780" s="3" t="str">
        <f>"00757666"</f>
        <v>00757666</v>
      </c>
    </row>
    <row r="781" spans="1:2" x14ac:dyDescent="0.25">
      <c r="A781" s="3">
        <v>778</v>
      </c>
      <c r="B781" s="3" t="str">
        <f>"00758591"</f>
        <v>00758591</v>
      </c>
    </row>
    <row r="782" spans="1:2" x14ac:dyDescent="0.25">
      <c r="A782" s="3">
        <v>779</v>
      </c>
      <c r="B782" s="3" t="str">
        <f>"00758623"</f>
        <v>00758623</v>
      </c>
    </row>
    <row r="783" spans="1:2" x14ac:dyDescent="0.25">
      <c r="A783" s="3">
        <v>780</v>
      </c>
      <c r="B783" s="3" t="str">
        <f>"00760047"</f>
        <v>00760047</v>
      </c>
    </row>
    <row r="784" spans="1:2" x14ac:dyDescent="0.25">
      <c r="A784" s="3">
        <v>781</v>
      </c>
      <c r="B784" s="3" t="str">
        <f>"00761794"</f>
        <v>00761794</v>
      </c>
    </row>
    <row r="785" spans="1:2" x14ac:dyDescent="0.25">
      <c r="A785" s="3">
        <v>782</v>
      </c>
      <c r="B785" s="3" t="str">
        <f>"00762530"</f>
        <v>00762530</v>
      </c>
    </row>
    <row r="786" spans="1:2" x14ac:dyDescent="0.25">
      <c r="A786" s="3">
        <v>783</v>
      </c>
      <c r="B786" s="3" t="str">
        <f>"00762837"</f>
        <v>00762837</v>
      </c>
    </row>
    <row r="787" spans="1:2" x14ac:dyDescent="0.25">
      <c r="A787" s="3">
        <v>784</v>
      </c>
      <c r="B787" s="3" t="str">
        <f>"00763368"</f>
        <v>00763368</v>
      </c>
    </row>
    <row r="788" spans="1:2" x14ac:dyDescent="0.25">
      <c r="A788" s="3">
        <v>785</v>
      </c>
      <c r="B788" s="3" t="str">
        <f>"00763446"</f>
        <v>00763446</v>
      </c>
    </row>
    <row r="789" spans="1:2" x14ac:dyDescent="0.25">
      <c r="A789" s="3">
        <v>786</v>
      </c>
      <c r="B789" s="3" t="str">
        <f>"00763476"</f>
        <v>00763476</v>
      </c>
    </row>
    <row r="790" spans="1:2" x14ac:dyDescent="0.25">
      <c r="A790" s="3">
        <v>787</v>
      </c>
      <c r="B790" s="3" t="str">
        <f>"00763535"</f>
        <v>00763535</v>
      </c>
    </row>
    <row r="791" spans="1:2" x14ac:dyDescent="0.25">
      <c r="A791" s="3">
        <v>788</v>
      </c>
      <c r="B791" s="3" t="str">
        <f>"00763563"</f>
        <v>00763563</v>
      </c>
    </row>
    <row r="792" spans="1:2" x14ac:dyDescent="0.25">
      <c r="A792" s="3">
        <v>789</v>
      </c>
      <c r="B792" s="3" t="str">
        <f>"00763591"</f>
        <v>00763591</v>
      </c>
    </row>
    <row r="793" spans="1:2" x14ac:dyDescent="0.25">
      <c r="A793" s="3">
        <v>790</v>
      </c>
      <c r="B793" s="3" t="str">
        <f>"00763611"</f>
        <v>00763611</v>
      </c>
    </row>
    <row r="794" spans="1:2" x14ac:dyDescent="0.25">
      <c r="A794" s="3">
        <v>791</v>
      </c>
      <c r="B794" s="3" t="str">
        <f>"00763612"</f>
        <v>00763612</v>
      </c>
    </row>
    <row r="795" spans="1:2" x14ac:dyDescent="0.25">
      <c r="A795" s="3">
        <v>792</v>
      </c>
      <c r="B795" s="3" t="str">
        <f>"00763759"</f>
        <v>00763759</v>
      </c>
    </row>
    <row r="796" spans="1:2" x14ac:dyDescent="0.25">
      <c r="A796" s="3">
        <v>793</v>
      </c>
      <c r="B796" s="3" t="str">
        <f>"00763784"</f>
        <v>00763784</v>
      </c>
    </row>
    <row r="797" spans="1:2" x14ac:dyDescent="0.25">
      <c r="A797" s="3">
        <v>794</v>
      </c>
      <c r="B797" s="3" t="str">
        <f>"00763875"</f>
        <v>00763875</v>
      </c>
    </row>
    <row r="798" spans="1:2" x14ac:dyDescent="0.25">
      <c r="A798" s="3">
        <v>795</v>
      </c>
      <c r="B798" s="3" t="str">
        <f>"00763881"</f>
        <v>00763881</v>
      </c>
    </row>
    <row r="799" spans="1:2" x14ac:dyDescent="0.25">
      <c r="A799" s="3">
        <v>796</v>
      </c>
      <c r="B799" s="3" t="str">
        <f>"00763886"</f>
        <v>00763886</v>
      </c>
    </row>
    <row r="800" spans="1:2" x14ac:dyDescent="0.25">
      <c r="A800" s="3">
        <v>797</v>
      </c>
      <c r="B800" s="3" t="str">
        <f>"00763908"</f>
        <v>00763908</v>
      </c>
    </row>
    <row r="801" spans="1:2" x14ac:dyDescent="0.25">
      <c r="A801" s="3">
        <v>798</v>
      </c>
      <c r="B801" s="3" t="str">
        <f>"00763965"</f>
        <v>00763965</v>
      </c>
    </row>
    <row r="802" spans="1:2" x14ac:dyDescent="0.25">
      <c r="A802" s="3">
        <v>799</v>
      </c>
      <c r="B802" s="3" t="str">
        <f>"00763989"</f>
        <v>00763989</v>
      </c>
    </row>
    <row r="803" spans="1:2" x14ac:dyDescent="0.25">
      <c r="A803" s="3">
        <v>800</v>
      </c>
      <c r="B803" s="3" t="str">
        <f>"00764034"</f>
        <v>00764034</v>
      </c>
    </row>
    <row r="804" spans="1:2" x14ac:dyDescent="0.25">
      <c r="A804" s="3">
        <v>801</v>
      </c>
      <c r="B804" s="3" t="str">
        <f>"00764068"</f>
        <v>00764068</v>
      </c>
    </row>
    <row r="805" spans="1:2" x14ac:dyDescent="0.25">
      <c r="A805" s="3">
        <v>802</v>
      </c>
      <c r="B805" s="3" t="str">
        <f>"00764099"</f>
        <v>00764099</v>
      </c>
    </row>
    <row r="806" spans="1:2" x14ac:dyDescent="0.25">
      <c r="A806" s="3">
        <v>803</v>
      </c>
      <c r="B806" s="3" t="str">
        <f>"00764143"</f>
        <v>00764143</v>
      </c>
    </row>
    <row r="807" spans="1:2" x14ac:dyDescent="0.25">
      <c r="A807" s="3">
        <v>804</v>
      </c>
      <c r="B807" s="3" t="str">
        <f>"00764296"</f>
        <v>00764296</v>
      </c>
    </row>
    <row r="808" spans="1:2" x14ac:dyDescent="0.25">
      <c r="A808" s="3">
        <v>805</v>
      </c>
      <c r="B808" s="3" t="str">
        <f>"00764332"</f>
        <v>00764332</v>
      </c>
    </row>
    <row r="809" spans="1:2" x14ac:dyDescent="0.25">
      <c r="A809" s="3">
        <v>806</v>
      </c>
      <c r="B809" s="3" t="str">
        <f>"00764405"</f>
        <v>00764405</v>
      </c>
    </row>
    <row r="810" spans="1:2" x14ac:dyDescent="0.25">
      <c r="A810" s="3">
        <v>807</v>
      </c>
      <c r="B810" s="3" t="str">
        <f>"00764415"</f>
        <v>00764415</v>
      </c>
    </row>
    <row r="811" spans="1:2" x14ac:dyDescent="0.25">
      <c r="A811" s="3">
        <v>808</v>
      </c>
      <c r="B811" s="3" t="str">
        <f>"00764598"</f>
        <v>00764598</v>
      </c>
    </row>
    <row r="812" spans="1:2" x14ac:dyDescent="0.25">
      <c r="A812" s="3">
        <v>809</v>
      </c>
      <c r="B812" s="3" t="str">
        <f>"00764692"</f>
        <v>00764692</v>
      </c>
    </row>
    <row r="813" spans="1:2" x14ac:dyDescent="0.25">
      <c r="A813" s="3">
        <v>810</v>
      </c>
      <c r="B813" s="3" t="str">
        <f>"00764703"</f>
        <v>00764703</v>
      </c>
    </row>
    <row r="814" spans="1:2" x14ac:dyDescent="0.25">
      <c r="A814" s="3">
        <v>811</v>
      </c>
      <c r="B814" s="3" t="str">
        <f>"00764855"</f>
        <v>00764855</v>
      </c>
    </row>
    <row r="815" spans="1:2" x14ac:dyDescent="0.25">
      <c r="A815" s="3">
        <v>812</v>
      </c>
      <c r="B815" s="3" t="str">
        <f>"00764884"</f>
        <v>00764884</v>
      </c>
    </row>
    <row r="816" spans="1:2" x14ac:dyDescent="0.25">
      <c r="A816" s="3">
        <v>813</v>
      </c>
      <c r="B816" s="3" t="str">
        <f>"00765019"</f>
        <v>00765019</v>
      </c>
    </row>
    <row r="817" spans="1:2" x14ac:dyDescent="0.25">
      <c r="A817" s="3">
        <v>814</v>
      </c>
      <c r="B817" s="3" t="str">
        <f>"00765104"</f>
        <v>00765104</v>
      </c>
    </row>
    <row r="818" spans="1:2" x14ac:dyDescent="0.25">
      <c r="A818" s="3">
        <v>815</v>
      </c>
      <c r="B818" s="3" t="str">
        <f>"00765167"</f>
        <v>00765167</v>
      </c>
    </row>
    <row r="819" spans="1:2" x14ac:dyDescent="0.25">
      <c r="A819" s="3">
        <v>816</v>
      </c>
      <c r="B819" s="3" t="str">
        <f>"00765183"</f>
        <v>00765183</v>
      </c>
    </row>
    <row r="820" spans="1:2" x14ac:dyDescent="0.25">
      <c r="A820" s="3">
        <v>817</v>
      </c>
      <c r="B820" s="3" t="str">
        <f>"00765207"</f>
        <v>00765207</v>
      </c>
    </row>
    <row r="821" spans="1:2" x14ac:dyDescent="0.25">
      <c r="A821" s="3">
        <v>818</v>
      </c>
      <c r="B821" s="3" t="str">
        <f>"00765263"</f>
        <v>00765263</v>
      </c>
    </row>
    <row r="822" spans="1:2" x14ac:dyDescent="0.25">
      <c r="A822" s="3">
        <v>819</v>
      </c>
      <c r="B822" s="3" t="str">
        <f>"00765288"</f>
        <v>00765288</v>
      </c>
    </row>
    <row r="823" spans="1:2" x14ac:dyDescent="0.25">
      <c r="A823" s="3">
        <v>820</v>
      </c>
      <c r="B823" s="3" t="str">
        <f>"00765308"</f>
        <v>00765308</v>
      </c>
    </row>
    <row r="824" spans="1:2" x14ac:dyDescent="0.25">
      <c r="A824" s="3">
        <v>821</v>
      </c>
      <c r="B824" s="3" t="str">
        <f>"00765323"</f>
        <v>00765323</v>
      </c>
    </row>
    <row r="825" spans="1:2" x14ac:dyDescent="0.25">
      <c r="A825" s="3">
        <v>822</v>
      </c>
      <c r="B825" s="3" t="str">
        <f>"00765358"</f>
        <v>00765358</v>
      </c>
    </row>
    <row r="826" spans="1:2" x14ac:dyDescent="0.25">
      <c r="A826" s="3">
        <v>823</v>
      </c>
      <c r="B826" s="3" t="str">
        <f>"00765370"</f>
        <v>00765370</v>
      </c>
    </row>
    <row r="827" spans="1:2" x14ac:dyDescent="0.25">
      <c r="A827" s="3">
        <v>824</v>
      </c>
      <c r="B827" s="3" t="str">
        <f>"00765436"</f>
        <v>00765436</v>
      </c>
    </row>
    <row r="828" spans="1:2" x14ac:dyDescent="0.25">
      <c r="A828" s="3">
        <v>825</v>
      </c>
      <c r="B828" s="3" t="str">
        <f>"00765458"</f>
        <v>00765458</v>
      </c>
    </row>
    <row r="829" spans="1:2" x14ac:dyDescent="0.25">
      <c r="A829" s="3">
        <v>826</v>
      </c>
      <c r="B829" s="3" t="str">
        <f>"00765462"</f>
        <v>00765462</v>
      </c>
    </row>
    <row r="830" spans="1:2" x14ac:dyDescent="0.25">
      <c r="A830" s="3">
        <v>827</v>
      </c>
      <c r="B830" s="3" t="str">
        <f>"00765463"</f>
        <v>00765463</v>
      </c>
    </row>
    <row r="831" spans="1:2" x14ac:dyDescent="0.25">
      <c r="A831" s="3">
        <v>828</v>
      </c>
      <c r="B831" s="3" t="str">
        <f>"00765472"</f>
        <v>00765472</v>
      </c>
    </row>
    <row r="832" spans="1:2" x14ac:dyDescent="0.25">
      <c r="A832" s="3">
        <v>829</v>
      </c>
      <c r="B832" s="3" t="str">
        <f>"00765484"</f>
        <v>00765484</v>
      </c>
    </row>
    <row r="833" spans="1:2" x14ac:dyDescent="0.25">
      <c r="A833" s="3">
        <v>830</v>
      </c>
      <c r="B833" s="3" t="str">
        <f>"00765512"</f>
        <v>00765512</v>
      </c>
    </row>
    <row r="834" spans="1:2" x14ac:dyDescent="0.25">
      <c r="A834" s="3">
        <v>831</v>
      </c>
      <c r="B834" s="3" t="str">
        <f>"00765542"</f>
        <v>00765542</v>
      </c>
    </row>
    <row r="835" spans="1:2" x14ac:dyDescent="0.25">
      <c r="A835" s="3">
        <v>832</v>
      </c>
      <c r="B835" s="3" t="str">
        <f>"00765559"</f>
        <v>00765559</v>
      </c>
    </row>
    <row r="836" spans="1:2" x14ac:dyDescent="0.25">
      <c r="A836" s="3">
        <v>833</v>
      </c>
      <c r="B836" s="3" t="str">
        <f>"00765592"</f>
        <v>00765592</v>
      </c>
    </row>
    <row r="837" spans="1:2" x14ac:dyDescent="0.25">
      <c r="A837" s="3">
        <v>834</v>
      </c>
      <c r="B837" s="3" t="str">
        <f>"00765606"</f>
        <v>00765606</v>
      </c>
    </row>
    <row r="838" spans="1:2" x14ac:dyDescent="0.25">
      <c r="A838" s="3">
        <v>835</v>
      </c>
      <c r="B838" s="3" t="str">
        <f>"00765609"</f>
        <v>00765609</v>
      </c>
    </row>
    <row r="839" spans="1:2" x14ac:dyDescent="0.25">
      <c r="A839" s="3">
        <v>836</v>
      </c>
      <c r="B839" s="3" t="str">
        <f>"00765672"</f>
        <v>00765672</v>
      </c>
    </row>
    <row r="840" spans="1:2" x14ac:dyDescent="0.25">
      <c r="A840" s="3">
        <v>837</v>
      </c>
      <c r="B840" s="3" t="str">
        <f>"00765677"</f>
        <v>00765677</v>
      </c>
    </row>
    <row r="841" spans="1:2" x14ac:dyDescent="0.25">
      <c r="A841" s="3">
        <v>838</v>
      </c>
      <c r="B841" s="3" t="str">
        <f>"00765712"</f>
        <v>00765712</v>
      </c>
    </row>
    <row r="842" spans="1:2" x14ac:dyDescent="0.25">
      <c r="A842" s="3">
        <v>839</v>
      </c>
      <c r="B842" s="3" t="str">
        <f>"00765716"</f>
        <v>00765716</v>
      </c>
    </row>
    <row r="843" spans="1:2" x14ac:dyDescent="0.25">
      <c r="A843" s="3">
        <v>840</v>
      </c>
      <c r="B843" s="3" t="str">
        <f>"00765727"</f>
        <v>00765727</v>
      </c>
    </row>
    <row r="844" spans="1:2" x14ac:dyDescent="0.25">
      <c r="A844" s="3">
        <v>841</v>
      </c>
      <c r="B844" s="3" t="str">
        <f>"00765758"</f>
        <v>00765758</v>
      </c>
    </row>
    <row r="845" spans="1:2" x14ac:dyDescent="0.25">
      <c r="A845" s="3">
        <v>842</v>
      </c>
      <c r="B845" s="3" t="str">
        <f>"00765788"</f>
        <v>00765788</v>
      </c>
    </row>
    <row r="846" spans="1:2" x14ac:dyDescent="0.25">
      <c r="A846" s="3">
        <v>843</v>
      </c>
      <c r="B846" s="3" t="str">
        <f>"00765855"</f>
        <v>00765855</v>
      </c>
    </row>
    <row r="847" spans="1:2" x14ac:dyDescent="0.25">
      <c r="A847" s="3">
        <v>844</v>
      </c>
      <c r="B847" s="3" t="str">
        <f>"00765916"</f>
        <v>00765916</v>
      </c>
    </row>
    <row r="848" spans="1:2" x14ac:dyDescent="0.25">
      <c r="A848" s="3">
        <v>845</v>
      </c>
      <c r="B848" s="3" t="str">
        <f>"00765966"</f>
        <v>00765966</v>
      </c>
    </row>
    <row r="849" spans="1:2" x14ac:dyDescent="0.25">
      <c r="A849" s="3">
        <v>846</v>
      </c>
      <c r="B849" s="3" t="str">
        <f>"00766001"</f>
        <v>00766001</v>
      </c>
    </row>
    <row r="850" spans="1:2" x14ac:dyDescent="0.25">
      <c r="A850" s="3">
        <v>847</v>
      </c>
      <c r="B850" s="3" t="str">
        <f>"00766007"</f>
        <v>00766007</v>
      </c>
    </row>
    <row r="851" spans="1:2" x14ac:dyDescent="0.25">
      <c r="A851" s="3">
        <v>848</v>
      </c>
      <c r="B851" s="3" t="str">
        <f>"00766047"</f>
        <v>00766047</v>
      </c>
    </row>
    <row r="852" spans="1:2" x14ac:dyDescent="0.25">
      <c r="A852" s="3">
        <v>849</v>
      </c>
      <c r="B852" s="3" t="str">
        <f>"00766072"</f>
        <v>00766072</v>
      </c>
    </row>
    <row r="853" spans="1:2" x14ac:dyDescent="0.25">
      <c r="A853" s="3">
        <v>850</v>
      </c>
      <c r="B853" s="3" t="str">
        <f>"00766088"</f>
        <v>00766088</v>
      </c>
    </row>
    <row r="854" spans="1:2" x14ac:dyDescent="0.25">
      <c r="A854" s="3">
        <v>851</v>
      </c>
      <c r="B854" s="3" t="str">
        <f>"00766099"</f>
        <v>00766099</v>
      </c>
    </row>
    <row r="855" spans="1:2" x14ac:dyDescent="0.25">
      <c r="A855" s="3">
        <v>852</v>
      </c>
      <c r="B855" s="3" t="str">
        <f>"00766101"</f>
        <v>00766101</v>
      </c>
    </row>
    <row r="856" spans="1:2" x14ac:dyDescent="0.25">
      <c r="A856" s="3">
        <v>853</v>
      </c>
      <c r="B856" s="3" t="str">
        <f>"00766115"</f>
        <v>00766115</v>
      </c>
    </row>
    <row r="857" spans="1:2" x14ac:dyDescent="0.25">
      <c r="A857" s="3">
        <v>854</v>
      </c>
      <c r="B857" s="3" t="str">
        <f>"00766116"</f>
        <v>00766116</v>
      </c>
    </row>
    <row r="858" spans="1:2" x14ac:dyDescent="0.25">
      <c r="A858" s="3">
        <v>855</v>
      </c>
      <c r="B858" s="3" t="str">
        <f>"00766149"</f>
        <v>00766149</v>
      </c>
    </row>
    <row r="859" spans="1:2" x14ac:dyDescent="0.25">
      <c r="A859" s="3">
        <v>856</v>
      </c>
      <c r="B859" s="3" t="str">
        <f>"00766156"</f>
        <v>00766156</v>
      </c>
    </row>
    <row r="860" spans="1:2" x14ac:dyDescent="0.25">
      <c r="A860" s="3">
        <v>857</v>
      </c>
      <c r="B860" s="3" t="str">
        <f>"00766160"</f>
        <v>00766160</v>
      </c>
    </row>
    <row r="861" spans="1:2" x14ac:dyDescent="0.25">
      <c r="A861" s="3">
        <v>858</v>
      </c>
      <c r="B861" s="3" t="str">
        <f>"00766165"</f>
        <v>00766165</v>
      </c>
    </row>
    <row r="862" spans="1:2" x14ac:dyDescent="0.25">
      <c r="A862" s="3">
        <v>859</v>
      </c>
      <c r="B862" s="3" t="str">
        <f>"00766166"</f>
        <v>00766166</v>
      </c>
    </row>
    <row r="863" spans="1:2" x14ac:dyDescent="0.25">
      <c r="A863" s="3">
        <v>860</v>
      </c>
      <c r="B863" s="3" t="str">
        <f>"00766169"</f>
        <v>00766169</v>
      </c>
    </row>
    <row r="864" spans="1:2" x14ac:dyDescent="0.25">
      <c r="A864" s="3">
        <v>861</v>
      </c>
      <c r="B864" s="3" t="str">
        <f>"00766171"</f>
        <v>00766171</v>
      </c>
    </row>
    <row r="865" spans="1:2" x14ac:dyDescent="0.25">
      <c r="A865" s="3">
        <v>862</v>
      </c>
      <c r="B865" s="3" t="str">
        <f>"00766184"</f>
        <v>00766184</v>
      </c>
    </row>
    <row r="866" spans="1:2" x14ac:dyDescent="0.25">
      <c r="A866" s="3">
        <v>863</v>
      </c>
      <c r="B866" s="3" t="str">
        <f>"00766194"</f>
        <v>00766194</v>
      </c>
    </row>
    <row r="867" spans="1:2" x14ac:dyDescent="0.25">
      <c r="A867" s="3">
        <v>864</v>
      </c>
      <c r="B867" s="3" t="str">
        <f>"00766204"</f>
        <v>00766204</v>
      </c>
    </row>
    <row r="868" spans="1:2" x14ac:dyDescent="0.25">
      <c r="A868" s="3">
        <v>865</v>
      </c>
      <c r="B868" s="3" t="str">
        <f>"00766210"</f>
        <v>00766210</v>
      </c>
    </row>
    <row r="869" spans="1:2" x14ac:dyDescent="0.25">
      <c r="A869" s="3">
        <v>866</v>
      </c>
      <c r="B869" s="3" t="str">
        <f>"00766211"</f>
        <v>00766211</v>
      </c>
    </row>
    <row r="870" spans="1:2" x14ac:dyDescent="0.25">
      <c r="A870" s="3">
        <v>867</v>
      </c>
      <c r="B870" s="3" t="str">
        <f>"00766215"</f>
        <v>00766215</v>
      </c>
    </row>
    <row r="871" spans="1:2" x14ac:dyDescent="0.25">
      <c r="A871" s="3">
        <v>868</v>
      </c>
      <c r="B871" s="3" t="str">
        <f>"00766219"</f>
        <v>00766219</v>
      </c>
    </row>
    <row r="872" spans="1:2" x14ac:dyDescent="0.25">
      <c r="A872" s="3">
        <v>869</v>
      </c>
      <c r="B872" s="3" t="str">
        <f>"00766228"</f>
        <v>00766228</v>
      </c>
    </row>
    <row r="873" spans="1:2" x14ac:dyDescent="0.25">
      <c r="A873" s="3">
        <v>870</v>
      </c>
      <c r="B873" s="3" t="str">
        <f>"00766236"</f>
        <v>00766236</v>
      </c>
    </row>
    <row r="874" spans="1:2" x14ac:dyDescent="0.25">
      <c r="A874" s="3">
        <v>871</v>
      </c>
      <c r="B874" s="3" t="str">
        <f>"00766238"</f>
        <v>00766238</v>
      </c>
    </row>
    <row r="875" spans="1:2" x14ac:dyDescent="0.25">
      <c r="A875" s="3">
        <v>872</v>
      </c>
      <c r="B875" s="3" t="str">
        <f>"00766240"</f>
        <v>00766240</v>
      </c>
    </row>
    <row r="876" spans="1:2" x14ac:dyDescent="0.25">
      <c r="A876" s="3">
        <v>873</v>
      </c>
      <c r="B876" s="3" t="str">
        <f>"00766249"</f>
        <v>00766249</v>
      </c>
    </row>
    <row r="877" spans="1:2" x14ac:dyDescent="0.25">
      <c r="A877" s="3">
        <v>874</v>
      </c>
      <c r="B877" s="3" t="str">
        <f>"00766262"</f>
        <v>00766262</v>
      </c>
    </row>
    <row r="878" spans="1:2" x14ac:dyDescent="0.25">
      <c r="A878" s="3">
        <v>875</v>
      </c>
      <c r="B878" s="3" t="str">
        <f>"00766295"</f>
        <v>00766295</v>
      </c>
    </row>
    <row r="879" spans="1:2" x14ac:dyDescent="0.25">
      <c r="A879" s="3">
        <v>876</v>
      </c>
      <c r="B879" s="3" t="str">
        <f>"00766297"</f>
        <v>00766297</v>
      </c>
    </row>
    <row r="880" spans="1:2" x14ac:dyDescent="0.25">
      <c r="A880" s="3">
        <v>877</v>
      </c>
      <c r="B880" s="3" t="str">
        <f>"00766300"</f>
        <v>00766300</v>
      </c>
    </row>
    <row r="881" spans="1:2" x14ac:dyDescent="0.25">
      <c r="A881" s="3">
        <v>878</v>
      </c>
      <c r="B881" s="3" t="str">
        <f>"00766309"</f>
        <v>00766309</v>
      </c>
    </row>
    <row r="882" spans="1:2" x14ac:dyDescent="0.25">
      <c r="A882" s="3">
        <v>879</v>
      </c>
      <c r="B882" s="3" t="str">
        <f>"00766321"</f>
        <v>00766321</v>
      </c>
    </row>
    <row r="883" spans="1:2" x14ac:dyDescent="0.25">
      <c r="A883" s="3">
        <v>880</v>
      </c>
      <c r="B883" s="3" t="str">
        <f>"00766336"</f>
        <v>00766336</v>
      </c>
    </row>
    <row r="884" spans="1:2" x14ac:dyDescent="0.25">
      <c r="A884" s="3">
        <v>881</v>
      </c>
      <c r="B884" s="3" t="str">
        <f>"00766351"</f>
        <v>00766351</v>
      </c>
    </row>
    <row r="885" spans="1:2" x14ac:dyDescent="0.25">
      <c r="A885" s="3">
        <v>882</v>
      </c>
      <c r="B885" s="3" t="str">
        <f>"00766352"</f>
        <v>00766352</v>
      </c>
    </row>
    <row r="886" spans="1:2" x14ac:dyDescent="0.25">
      <c r="A886" s="3">
        <v>883</v>
      </c>
      <c r="B886" s="3" t="str">
        <f>"00766356"</f>
        <v>00766356</v>
      </c>
    </row>
    <row r="887" spans="1:2" x14ac:dyDescent="0.25">
      <c r="A887" s="3">
        <v>884</v>
      </c>
      <c r="B887" s="3" t="str">
        <f>"00766357"</f>
        <v>00766357</v>
      </c>
    </row>
    <row r="888" spans="1:2" x14ac:dyDescent="0.25">
      <c r="A888" s="3">
        <v>885</v>
      </c>
      <c r="B888" s="3" t="str">
        <f>"00766360"</f>
        <v>00766360</v>
      </c>
    </row>
    <row r="889" spans="1:2" x14ac:dyDescent="0.25">
      <c r="A889" s="3">
        <v>886</v>
      </c>
      <c r="B889" s="3" t="str">
        <f>"00766362"</f>
        <v>00766362</v>
      </c>
    </row>
    <row r="890" spans="1:2" x14ac:dyDescent="0.25">
      <c r="A890" s="3">
        <v>887</v>
      </c>
      <c r="B890" s="3" t="str">
        <f>"00766369"</f>
        <v>00766369</v>
      </c>
    </row>
    <row r="891" spans="1:2" x14ac:dyDescent="0.25">
      <c r="A891" s="3">
        <v>888</v>
      </c>
      <c r="B891" s="3" t="str">
        <f>"00766373"</f>
        <v>00766373</v>
      </c>
    </row>
    <row r="892" spans="1:2" x14ac:dyDescent="0.25">
      <c r="A892" s="3">
        <v>889</v>
      </c>
      <c r="B892" s="3" t="str">
        <f>"00766406"</f>
        <v>00766406</v>
      </c>
    </row>
    <row r="893" spans="1:2" x14ac:dyDescent="0.25">
      <c r="A893" s="3">
        <v>890</v>
      </c>
      <c r="B893" s="3" t="str">
        <f>"00766409"</f>
        <v>00766409</v>
      </c>
    </row>
    <row r="894" spans="1:2" x14ac:dyDescent="0.25">
      <c r="A894" s="3">
        <v>891</v>
      </c>
      <c r="B894" s="3" t="str">
        <f>"00766412"</f>
        <v>00766412</v>
      </c>
    </row>
    <row r="895" spans="1:2" x14ac:dyDescent="0.25">
      <c r="A895" s="3">
        <v>892</v>
      </c>
      <c r="B895" s="3" t="str">
        <f>"00766413"</f>
        <v>00766413</v>
      </c>
    </row>
    <row r="896" spans="1:2" x14ac:dyDescent="0.25">
      <c r="A896" s="3">
        <v>893</v>
      </c>
      <c r="B896" s="3" t="str">
        <f>"00766416"</f>
        <v>00766416</v>
      </c>
    </row>
    <row r="897" spans="1:2" x14ac:dyDescent="0.25">
      <c r="A897" s="3">
        <v>894</v>
      </c>
      <c r="B897" s="3" t="str">
        <f>"00766417"</f>
        <v>00766417</v>
      </c>
    </row>
    <row r="898" spans="1:2" x14ac:dyDescent="0.25">
      <c r="A898" s="3">
        <v>895</v>
      </c>
      <c r="B898" s="3" t="str">
        <f>"00766420"</f>
        <v>00766420</v>
      </c>
    </row>
    <row r="899" spans="1:2" x14ac:dyDescent="0.25">
      <c r="A899" s="3">
        <v>896</v>
      </c>
      <c r="B899" s="3" t="str">
        <f>"00766423"</f>
        <v>00766423</v>
      </c>
    </row>
    <row r="900" spans="1:2" x14ac:dyDescent="0.25">
      <c r="A900" s="3">
        <v>897</v>
      </c>
      <c r="B900" s="3" t="str">
        <f>"00766432"</f>
        <v>00766432</v>
      </c>
    </row>
    <row r="901" spans="1:2" x14ac:dyDescent="0.25">
      <c r="A901" s="3">
        <v>898</v>
      </c>
      <c r="B901" s="3" t="str">
        <f>"00766435"</f>
        <v>00766435</v>
      </c>
    </row>
    <row r="902" spans="1:2" x14ac:dyDescent="0.25">
      <c r="A902" s="3">
        <v>899</v>
      </c>
      <c r="B902" s="3" t="str">
        <f>"00766440"</f>
        <v>00766440</v>
      </c>
    </row>
    <row r="903" spans="1:2" x14ac:dyDescent="0.25">
      <c r="A903" s="3">
        <v>900</v>
      </c>
      <c r="B903" s="3" t="str">
        <f>"00766443"</f>
        <v>00766443</v>
      </c>
    </row>
    <row r="904" spans="1:2" x14ac:dyDescent="0.25">
      <c r="A904" s="3">
        <v>901</v>
      </c>
      <c r="B904" s="3" t="str">
        <f>"00766448"</f>
        <v>00766448</v>
      </c>
    </row>
    <row r="905" spans="1:2" x14ac:dyDescent="0.25">
      <c r="A905" s="3">
        <v>902</v>
      </c>
      <c r="B905" s="3" t="str">
        <f>"00766464"</f>
        <v>00766464</v>
      </c>
    </row>
    <row r="906" spans="1:2" x14ac:dyDescent="0.25">
      <c r="A906" s="3">
        <v>903</v>
      </c>
      <c r="B906" s="3" t="str">
        <f>"00766467"</f>
        <v>00766467</v>
      </c>
    </row>
    <row r="907" spans="1:2" x14ac:dyDescent="0.25">
      <c r="A907" s="3">
        <v>904</v>
      </c>
      <c r="B907" s="3" t="str">
        <f>"00766469"</f>
        <v>00766469</v>
      </c>
    </row>
    <row r="908" spans="1:2" x14ac:dyDescent="0.25">
      <c r="A908" s="3">
        <v>905</v>
      </c>
      <c r="B908" s="3" t="str">
        <f>"00766472"</f>
        <v>00766472</v>
      </c>
    </row>
    <row r="909" spans="1:2" x14ac:dyDescent="0.25">
      <c r="A909" s="3">
        <v>906</v>
      </c>
      <c r="B909" s="3" t="str">
        <f>"00766476"</f>
        <v>00766476</v>
      </c>
    </row>
    <row r="910" spans="1:2" x14ac:dyDescent="0.25">
      <c r="A910" s="3">
        <v>907</v>
      </c>
      <c r="B910" s="3" t="str">
        <f>"00766480"</f>
        <v>00766480</v>
      </c>
    </row>
    <row r="911" spans="1:2" x14ac:dyDescent="0.25">
      <c r="A911" s="3">
        <v>908</v>
      </c>
      <c r="B911" s="3" t="str">
        <f>"00766482"</f>
        <v>00766482</v>
      </c>
    </row>
    <row r="912" spans="1:2" x14ac:dyDescent="0.25">
      <c r="A912" s="3">
        <v>909</v>
      </c>
      <c r="B912" s="3" t="str">
        <f>"00766484"</f>
        <v>00766484</v>
      </c>
    </row>
    <row r="913" spans="1:2" x14ac:dyDescent="0.25">
      <c r="A913" s="3">
        <v>910</v>
      </c>
      <c r="B913" s="3" t="str">
        <f>"00766487"</f>
        <v>00766487</v>
      </c>
    </row>
    <row r="914" spans="1:2" x14ac:dyDescent="0.25">
      <c r="A914" s="3">
        <v>911</v>
      </c>
      <c r="B914" s="3" t="str">
        <f>"00766496"</f>
        <v>00766496</v>
      </c>
    </row>
    <row r="915" spans="1:2" x14ac:dyDescent="0.25">
      <c r="A915" s="3">
        <v>912</v>
      </c>
      <c r="B915" s="3" t="str">
        <f>"00766503"</f>
        <v>00766503</v>
      </c>
    </row>
    <row r="916" spans="1:2" x14ac:dyDescent="0.25">
      <c r="A916" s="3">
        <v>913</v>
      </c>
      <c r="B916" s="3" t="str">
        <f>"00766511"</f>
        <v>00766511</v>
      </c>
    </row>
    <row r="917" spans="1:2" x14ac:dyDescent="0.25">
      <c r="A917" s="3">
        <v>914</v>
      </c>
      <c r="B917" s="3" t="str">
        <f>"00766519"</f>
        <v>00766519</v>
      </c>
    </row>
    <row r="918" spans="1:2" x14ac:dyDescent="0.25">
      <c r="A918" s="3">
        <v>915</v>
      </c>
      <c r="B918" s="3" t="str">
        <f>"00766523"</f>
        <v>00766523</v>
      </c>
    </row>
    <row r="919" spans="1:2" x14ac:dyDescent="0.25">
      <c r="A919" s="3">
        <v>916</v>
      </c>
      <c r="B919" s="3" t="str">
        <f>"00766525"</f>
        <v>00766525</v>
      </c>
    </row>
    <row r="920" spans="1:2" x14ac:dyDescent="0.25">
      <c r="A920" s="3">
        <v>917</v>
      </c>
      <c r="B920" s="3" t="str">
        <f>"00766526"</f>
        <v>00766526</v>
      </c>
    </row>
    <row r="921" spans="1:2" x14ac:dyDescent="0.25">
      <c r="A921" s="3">
        <v>918</v>
      </c>
      <c r="B921" s="3" t="str">
        <f>"00766529"</f>
        <v>00766529</v>
      </c>
    </row>
    <row r="922" spans="1:2" x14ac:dyDescent="0.25">
      <c r="A922" s="3">
        <v>919</v>
      </c>
      <c r="B922" s="3" t="str">
        <f>"00766542"</f>
        <v>00766542</v>
      </c>
    </row>
    <row r="923" spans="1:2" x14ac:dyDescent="0.25">
      <c r="A923" s="3">
        <v>920</v>
      </c>
      <c r="B923" s="3" t="str">
        <f>"00766555"</f>
        <v>00766555</v>
      </c>
    </row>
    <row r="924" spans="1:2" x14ac:dyDescent="0.25">
      <c r="A924" s="3">
        <v>921</v>
      </c>
      <c r="B924" s="3" t="str">
        <f>"00766562"</f>
        <v>00766562</v>
      </c>
    </row>
    <row r="925" spans="1:2" x14ac:dyDescent="0.25">
      <c r="A925" s="3">
        <v>922</v>
      </c>
      <c r="B925" s="3" t="str">
        <f>"00766563"</f>
        <v>00766563</v>
      </c>
    </row>
    <row r="926" spans="1:2" x14ac:dyDescent="0.25">
      <c r="A926" s="3">
        <v>923</v>
      </c>
      <c r="B926" s="3" t="str">
        <f>"00766566"</f>
        <v>00766566</v>
      </c>
    </row>
    <row r="927" spans="1:2" x14ac:dyDescent="0.25">
      <c r="A927" s="3">
        <v>924</v>
      </c>
      <c r="B927" s="3" t="str">
        <f>"00766568"</f>
        <v>00766568</v>
      </c>
    </row>
    <row r="928" spans="1:2" x14ac:dyDescent="0.25">
      <c r="A928" s="3">
        <v>925</v>
      </c>
      <c r="B928" s="3" t="str">
        <f>"00766569"</f>
        <v>00766569</v>
      </c>
    </row>
    <row r="929" spans="1:2" x14ac:dyDescent="0.25">
      <c r="A929" s="3">
        <v>926</v>
      </c>
      <c r="B929" s="3" t="str">
        <f>"00766572"</f>
        <v>00766572</v>
      </c>
    </row>
    <row r="930" spans="1:2" x14ac:dyDescent="0.25">
      <c r="A930" s="3">
        <v>927</v>
      </c>
      <c r="B930" s="3" t="str">
        <f>"00766574"</f>
        <v>00766574</v>
      </c>
    </row>
    <row r="931" spans="1:2" x14ac:dyDescent="0.25">
      <c r="A931" s="3">
        <v>928</v>
      </c>
      <c r="B931" s="3" t="str">
        <f>"00766580"</f>
        <v>00766580</v>
      </c>
    </row>
    <row r="932" spans="1:2" x14ac:dyDescent="0.25">
      <c r="A932" s="3">
        <v>929</v>
      </c>
      <c r="B932" s="3" t="str">
        <f>"00766597"</f>
        <v>00766597</v>
      </c>
    </row>
    <row r="933" spans="1:2" x14ac:dyDescent="0.25">
      <c r="A933" s="3">
        <v>930</v>
      </c>
      <c r="B933" s="3" t="str">
        <f>"00766606"</f>
        <v>00766606</v>
      </c>
    </row>
    <row r="934" spans="1:2" x14ac:dyDescent="0.25">
      <c r="A934" s="3">
        <v>931</v>
      </c>
      <c r="B934" s="3" t="str">
        <f>"00766609"</f>
        <v>00766609</v>
      </c>
    </row>
    <row r="935" spans="1:2" x14ac:dyDescent="0.25">
      <c r="A935" s="3">
        <v>932</v>
      </c>
      <c r="B935" s="3" t="str">
        <f>"00766611"</f>
        <v>00766611</v>
      </c>
    </row>
    <row r="936" spans="1:2" x14ac:dyDescent="0.25">
      <c r="A936" s="3">
        <v>933</v>
      </c>
      <c r="B936" s="3" t="str">
        <f>"00766619"</f>
        <v>00766619</v>
      </c>
    </row>
    <row r="937" spans="1:2" x14ac:dyDescent="0.25">
      <c r="A937" s="3">
        <v>934</v>
      </c>
      <c r="B937" s="3" t="str">
        <f>"00766623"</f>
        <v>00766623</v>
      </c>
    </row>
    <row r="938" spans="1:2" x14ac:dyDescent="0.25">
      <c r="A938" s="3">
        <v>935</v>
      </c>
      <c r="B938" s="3" t="str">
        <f>"00766624"</f>
        <v>00766624</v>
      </c>
    </row>
    <row r="939" spans="1:2" x14ac:dyDescent="0.25">
      <c r="A939" s="3">
        <v>936</v>
      </c>
      <c r="B939" s="3" t="str">
        <f>"00766625"</f>
        <v>00766625</v>
      </c>
    </row>
    <row r="940" spans="1:2" x14ac:dyDescent="0.25">
      <c r="A940" s="3">
        <v>937</v>
      </c>
      <c r="B940" s="3" t="str">
        <f>"00766634"</f>
        <v>00766634</v>
      </c>
    </row>
    <row r="941" spans="1:2" x14ac:dyDescent="0.25">
      <c r="A941" s="3">
        <v>938</v>
      </c>
      <c r="B941" s="3" t="str">
        <f>"00766640"</f>
        <v>00766640</v>
      </c>
    </row>
    <row r="942" spans="1:2" x14ac:dyDescent="0.25">
      <c r="A942" s="3">
        <v>939</v>
      </c>
      <c r="B942" s="3" t="str">
        <f>"00766645"</f>
        <v>00766645</v>
      </c>
    </row>
    <row r="943" spans="1:2" x14ac:dyDescent="0.25">
      <c r="A943" s="3">
        <v>940</v>
      </c>
      <c r="B943" s="3" t="str">
        <f>"00766649"</f>
        <v>00766649</v>
      </c>
    </row>
    <row r="944" spans="1:2" x14ac:dyDescent="0.25">
      <c r="A944" s="3">
        <v>941</v>
      </c>
      <c r="B944" s="3" t="str">
        <f>"00766659"</f>
        <v>00766659</v>
      </c>
    </row>
    <row r="945" spans="1:2" x14ac:dyDescent="0.25">
      <c r="A945" s="3">
        <v>942</v>
      </c>
      <c r="B945" s="3" t="str">
        <f>"00766660"</f>
        <v>00766660</v>
      </c>
    </row>
    <row r="946" spans="1:2" x14ac:dyDescent="0.25">
      <c r="A946" s="3">
        <v>943</v>
      </c>
      <c r="B946" s="3" t="str">
        <f>"00766674"</f>
        <v>00766674</v>
      </c>
    </row>
    <row r="947" spans="1:2" x14ac:dyDescent="0.25">
      <c r="A947" s="3">
        <v>944</v>
      </c>
      <c r="B947" s="3" t="str">
        <f>"00766683"</f>
        <v>00766683</v>
      </c>
    </row>
    <row r="948" spans="1:2" x14ac:dyDescent="0.25">
      <c r="A948" s="3">
        <v>945</v>
      </c>
      <c r="B948" s="3" t="str">
        <f>"00766694"</f>
        <v>00766694</v>
      </c>
    </row>
    <row r="949" spans="1:2" x14ac:dyDescent="0.25">
      <c r="A949" s="3">
        <v>946</v>
      </c>
      <c r="B949" s="3" t="str">
        <f>"00766695"</f>
        <v>00766695</v>
      </c>
    </row>
    <row r="950" spans="1:2" x14ac:dyDescent="0.25">
      <c r="A950" s="3">
        <v>947</v>
      </c>
      <c r="B950" s="3" t="str">
        <f>"00766700"</f>
        <v>00766700</v>
      </c>
    </row>
    <row r="951" spans="1:2" x14ac:dyDescent="0.25">
      <c r="A951" s="3">
        <v>948</v>
      </c>
      <c r="B951" s="3" t="str">
        <f>"00766702"</f>
        <v>00766702</v>
      </c>
    </row>
    <row r="952" spans="1:2" x14ac:dyDescent="0.25">
      <c r="A952" s="3">
        <v>949</v>
      </c>
      <c r="B952" s="3" t="str">
        <f>"00766710"</f>
        <v>00766710</v>
      </c>
    </row>
    <row r="953" spans="1:2" x14ac:dyDescent="0.25">
      <c r="A953" s="3">
        <v>950</v>
      </c>
      <c r="B953" s="3" t="str">
        <f>"00766729"</f>
        <v>00766729</v>
      </c>
    </row>
    <row r="954" spans="1:2" x14ac:dyDescent="0.25">
      <c r="A954" s="3">
        <v>951</v>
      </c>
      <c r="B954" s="3" t="str">
        <f>"00766732"</f>
        <v>00766732</v>
      </c>
    </row>
    <row r="955" spans="1:2" x14ac:dyDescent="0.25">
      <c r="A955" s="3">
        <v>952</v>
      </c>
      <c r="B955" s="3" t="str">
        <f>"00766760"</f>
        <v>00766760</v>
      </c>
    </row>
    <row r="956" spans="1:2" x14ac:dyDescent="0.25">
      <c r="A956" s="3">
        <v>953</v>
      </c>
      <c r="B956" s="3" t="str">
        <f>"00766770"</f>
        <v>00766770</v>
      </c>
    </row>
    <row r="957" spans="1:2" x14ac:dyDescent="0.25">
      <c r="A957" s="3">
        <v>954</v>
      </c>
      <c r="B957" s="3" t="str">
        <f>"00766776"</f>
        <v>00766776</v>
      </c>
    </row>
    <row r="958" spans="1:2" x14ac:dyDescent="0.25">
      <c r="A958" s="3">
        <v>955</v>
      </c>
      <c r="B958" s="3" t="str">
        <f>"00766778"</f>
        <v>00766778</v>
      </c>
    </row>
    <row r="959" spans="1:2" x14ac:dyDescent="0.25">
      <c r="A959" s="3">
        <v>956</v>
      </c>
      <c r="B959" s="3" t="str">
        <f>"00766788"</f>
        <v>00766788</v>
      </c>
    </row>
    <row r="960" spans="1:2" x14ac:dyDescent="0.25">
      <c r="A960" s="3">
        <v>957</v>
      </c>
      <c r="B960" s="3" t="str">
        <f>"00766795"</f>
        <v>00766795</v>
      </c>
    </row>
    <row r="961" spans="1:2" x14ac:dyDescent="0.25">
      <c r="A961" s="3">
        <v>958</v>
      </c>
      <c r="B961" s="3" t="str">
        <f>"00766807"</f>
        <v>00766807</v>
      </c>
    </row>
    <row r="962" spans="1:2" x14ac:dyDescent="0.25">
      <c r="A962" s="3">
        <v>959</v>
      </c>
      <c r="B962" s="3" t="str">
        <f>"00766820"</f>
        <v>00766820</v>
      </c>
    </row>
    <row r="963" spans="1:2" x14ac:dyDescent="0.25">
      <c r="A963" s="3">
        <v>960</v>
      </c>
      <c r="B963" s="3" t="str">
        <f>"00766833"</f>
        <v>00766833</v>
      </c>
    </row>
    <row r="964" spans="1:2" x14ac:dyDescent="0.25">
      <c r="A964" s="3">
        <v>961</v>
      </c>
      <c r="B964" s="3" t="str">
        <f>"00766835"</f>
        <v>00766835</v>
      </c>
    </row>
    <row r="965" spans="1:2" x14ac:dyDescent="0.25">
      <c r="A965" s="3">
        <v>962</v>
      </c>
      <c r="B965" s="3" t="str">
        <f>"00766843"</f>
        <v>00766843</v>
      </c>
    </row>
    <row r="966" spans="1:2" x14ac:dyDescent="0.25">
      <c r="A966" s="3">
        <v>963</v>
      </c>
      <c r="B966" s="3" t="str">
        <f>"00766845"</f>
        <v>00766845</v>
      </c>
    </row>
    <row r="967" spans="1:2" x14ac:dyDescent="0.25">
      <c r="A967" s="3">
        <v>964</v>
      </c>
      <c r="B967" s="3" t="str">
        <f>"00766847"</f>
        <v>00766847</v>
      </c>
    </row>
    <row r="968" spans="1:2" x14ac:dyDescent="0.25">
      <c r="A968" s="3">
        <v>965</v>
      </c>
      <c r="B968" s="3" t="str">
        <f>"00766850"</f>
        <v>00766850</v>
      </c>
    </row>
    <row r="969" spans="1:2" x14ac:dyDescent="0.25">
      <c r="A969" s="3">
        <v>966</v>
      </c>
      <c r="B969" s="3" t="str">
        <f>"00766855"</f>
        <v>00766855</v>
      </c>
    </row>
    <row r="970" spans="1:2" x14ac:dyDescent="0.25">
      <c r="A970" s="3">
        <v>967</v>
      </c>
      <c r="B970" s="3" t="str">
        <f>"00766857"</f>
        <v>00766857</v>
      </c>
    </row>
    <row r="971" spans="1:2" x14ac:dyDescent="0.25">
      <c r="A971" s="3">
        <v>968</v>
      </c>
      <c r="B971" s="3" t="str">
        <f>"00766862"</f>
        <v>00766862</v>
      </c>
    </row>
    <row r="972" spans="1:2" x14ac:dyDescent="0.25">
      <c r="A972" s="3">
        <v>969</v>
      </c>
      <c r="B972" s="3" t="str">
        <f>"00766866"</f>
        <v>00766866</v>
      </c>
    </row>
    <row r="973" spans="1:2" x14ac:dyDescent="0.25">
      <c r="A973" s="3">
        <v>970</v>
      </c>
      <c r="B973" s="3" t="str">
        <f>"00766882"</f>
        <v>00766882</v>
      </c>
    </row>
    <row r="974" spans="1:2" x14ac:dyDescent="0.25">
      <c r="A974" s="3">
        <v>971</v>
      </c>
      <c r="B974" s="3" t="str">
        <f>"00766886"</f>
        <v>00766886</v>
      </c>
    </row>
    <row r="975" spans="1:2" x14ac:dyDescent="0.25">
      <c r="A975" s="3">
        <v>972</v>
      </c>
      <c r="B975" s="3" t="str">
        <f>"00766890"</f>
        <v>00766890</v>
      </c>
    </row>
    <row r="976" spans="1:2" x14ac:dyDescent="0.25">
      <c r="A976" s="3">
        <v>973</v>
      </c>
      <c r="B976" s="3" t="str">
        <f>"00766891"</f>
        <v>00766891</v>
      </c>
    </row>
    <row r="977" spans="1:2" x14ac:dyDescent="0.25">
      <c r="A977" s="3">
        <v>974</v>
      </c>
      <c r="B977" s="3" t="str">
        <f>"00766892"</f>
        <v>00766892</v>
      </c>
    </row>
    <row r="978" spans="1:2" x14ac:dyDescent="0.25">
      <c r="A978" s="3">
        <v>975</v>
      </c>
      <c r="B978" s="3" t="str">
        <f>"00766904"</f>
        <v>00766904</v>
      </c>
    </row>
    <row r="979" spans="1:2" x14ac:dyDescent="0.25">
      <c r="A979" s="3">
        <v>976</v>
      </c>
      <c r="B979" s="3" t="str">
        <f>"00766906"</f>
        <v>00766906</v>
      </c>
    </row>
    <row r="980" spans="1:2" x14ac:dyDescent="0.25">
      <c r="A980" s="3">
        <v>977</v>
      </c>
      <c r="B980" s="3" t="str">
        <f>"00766911"</f>
        <v>00766911</v>
      </c>
    </row>
    <row r="981" spans="1:2" x14ac:dyDescent="0.25">
      <c r="A981" s="3">
        <v>978</v>
      </c>
      <c r="B981" s="3" t="str">
        <f>"00766915"</f>
        <v>00766915</v>
      </c>
    </row>
    <row r="982" spans="1:2" x14ac:dyDescent="0.25">
      <c r="A982" s="3">
        <v>979</v>
      </c>
      <c r="B982" s="3" t="str">
        <f>"00766919"</f>
        <v>00766919</v>
      </c>
    </row>
    <row r="983" spans="1:2" x14ac:dyDescent="0.25">
      <c r="A983" s="3">
        <v>980</v>
      </c>
      <c r="B983" s="3" t="str">
        <f>"00766923"</f>
        <v>00766923</v>
      </c>
    </row>
    <row r="984" spans="1:2" x14ac:dyDescent="0.25">
      <c r="A984" s="3">
        <v>981</v>
      </c>
      <c r="B984" s="3" t="str">
        <f>"00766927"</f>
        <v>00766927</v>
      </c>
    </row>
    <row r="985" spans="1:2" x14ac:dyDescent="0.25">
      <c r="A985" s="3">
        <v>982</v>
      </c>
      <c r="B985" s="3" t="str">
        <f>"00766935"</f>
        <v>00766935</v>
      </c>
    </row>
    <row r="986" spans="1:2" x14ac:dyDescent="0.25">
      <c r="A986" s="3">
        <v>983</v>
      </c>
      <c r="B986" s="3" t="str">
        <f>"00766949"</f>
        <v>00766949</v>
      </c>
    </row>
    <row r="987" spans="1:2" x14ac:dyDescent="0.25">
      <c r="A987" s="3">
        <v>984</v>
      </c>
      <c r="B987" s="3" t="str">
        <f>"00766955"</f>
        <v>00766955</v>
      </c>
    </row>
    <row r="988" spans="1:2" x14ac:dyDescent="0.25">
      <c r="A988" s="3">
        <v>985</v>
      </c>
      <c r="B988" s="3" t="str">
        <f>"00766970"</f>
        <v>00766970</v>
      </c>
    </row>
    <row r="989" spans="1:2" x14ac:dyDescent="0.25">
      <c r="A989" s="3">
        <v>986</v>
      </c>
      <c r="B989" s="3" t="str">
        <f>"00766974"</f>
        <v>00766974</v>
      </c>
    </row>
    <row r="990" spans="1:2" x14ac:dyDescent="0.25">
      <c r="A990" s="3">
        <v>987</v>
      </c>
      <c r="B990" s="3" t="str">
        <f>"00766986"</f>
        <v>00766986</v>
      </c>
    </row>
    <row r="991" spans="1:2" x14ac:dyDescent="0.25">
      <c r="A991" s="3">
        <v>988</v>
      </c>
      <c r="B991" s="3" t="str">
        <f>"00766988"</f>
        <v>00766988</v>
      </c>
    </row>
    <row r="992" spans="1:2" x14ac:dyDescent="0.25">
      <c r="A992" s="3">
        <v>989</v>
      </c>
      <c r="B992" s="3" t="str">
        <f>"00766994"</f>
        <v>00766994</v>
      </c>
    </row>
    <row r="993" spans="1:2" x14ac:dyDescent="0.25">
      <c r="A993" s="3">
        <v>990</v>
      </c>
      <c r="B993" s="3" t="str">
        <f>"00767014"</f>
        <v>00767014</v>
      </c>
    </row>
    <row r="994" spans="1:2" x14ac:dyDescent="0.25">
      <c r="A994" s="3">
        <v>991</v>
      </c>
      <c r="B994" s="3" t="str">
        <f>"00767017"</f>
        <v>00767017</v>
      </c>
    </row>
    <row r="995" spans="1:2" x14ac:dyDescent="0.25">
      <c r="A995" s="3">
        <v>992</v>
      </c>
      <c r="B995" s="3" t="str">
        <f>"00767022"</f>
        <v>00767022</v>
      </c>
    </row>
    <row r="996" spans="1:2" x14ac:dyDescent="0.25">
      <c r="A996" s="3">
        <v>993</v>
      </c>
      <c r="B996" s="3" t="str">
        <f>"00767034"</f>
        <v>00767034</v>
      </c>
    </row>
    <row r="997" spans="1:2" x14ac:dyDescent="0.25">
      <c r="A997" s="3">
        <v>994</v>
      </c>
      <c r="B997" s="3" t="str">
        <f>"00767050"</f>
        <v>00767050</v>
      </c>
    </row>
    <row r="998" spans="1:2" x14ac:dyDescent="0.25">
      <c r="A998" s="3">
        <v>995</v>
      </c>
      <c r="B998" s="3" t="str">
        <f>"00767062"</f>
        <v>00767062</v>
      </c>
    </row>
    <row r="999" spans="1:2" x14ac:dyDescent="0.25">
      <c r="A999" s="3">
        <v>996</v>
      </c>
      <c r="B999" s="3" t="str">
        <f>"00767073"</f>
        <v>00767073</v>
      </c>
    </row>
    <row r="1000" spans="1:2" x14ac:dyDescent="0.25">
      <c r="A1000" s="3">
        <v>997</v>
      </c>
      <c r="B1000" s="3" t="str">
        <f>"00767079"</f>
        <v>00767079</v>
      </c>
    </row>
    <row r="1001" spans="1:2" x14ac:dyDescent="0.25">
      <c r="A1001" s="3">
        <v>998</v>
      </c>
      <c r="B1001" s="3" t="str">
        <f>"00767084"</f>
        <v>00767084</v>
      </c>
    </row>
    <row r="1002" spans="1:2" x14ac:dyDescent="0.25">
      <c r="A1002" s="3">
        <v>999</v>
      </c>
      <c r="B1002" s="3" t="str">
        <f>"00767086"</f>
        <v>00767086</v>
      </c>
    </row>
    <row r="1003" spans="1:2" x14ac:dyDescent="0.25">
      <c r="A1003" s="3">
        <v>1000</v>
      </c>
      <c r="B1003" s="3" t="str">
        <f>"00767090"</f>
        <v>00767090</v>
      </c>
    </row>
    <row r="1004" spans="1:2" x14ac:dyDescent="0.25">
      <c r="A1004" s="3">
        <v>1001</v>
      </c>
      <c r="B1004" s="3" t="str">
        <f>"00767093"</f>
        <v>00767093</v>
      </c>
    </row>
    <row r="1005" spans="1:2" x14ac:dyDescent="0.25">
      <c r="A1005" s="3">
        <v>1002</v>
      </c>
      <c r="B1005" s="3" t="str">
        <f>"00767095"</f>
        <v>00767095</v>
      </c>
    </row>
    <row r="1006" spans="1:2" x14ac:dyDescent="0.25">
      <c r="A1006" s="3">
        <v>1003</v>
      </c>
      <c r="B1006" s="3" t="str">
        <f>"00767096"</f>
        <v>00767096</v>
      </c>
    </row>
    <row r="1007" spans="1:2" x14ac:dyDescent="0.25">
      <c r="A1007" s="3">
        <v>1004</v>
      </c>
      <c r="B1007" s="3" t="str">
        <f>"00767098"</f>
        <v>00767098</v>
      </c>
    </row>
    <row r="1008" spans="1:2" x14ac:dyDescent="0.25">
      <c r="A1008" s="3">
        <v>1005</v>
      </c>
      <c r="B1008" s="3" t="str">
        <f>"00767105"</f>
        <v>00767105</v>
      </c>
    </row>
    <row r="1009" spans="1:2" x14ac:dyDescent="0.25">
      <c r="A1009" s="3">
        <v>1006</v>
      </c>
      <c r="B1009" s="3" t="str">
        <f>"00767106"</f>
        <v>00767106</v>
      </c>
    </row>
    <row r="1010" spans="1:2" x14ac:dyDescent="0.25">
      <c r="A1010" s="3">
        <v>1007</v>
      </c>
      <c r="B1010" s="3" t="str">
        <f>"00767110"</f>
        <v>00767110</v>
      </c>
    </row>
    <row r="1011" spans="1:2" x14ac:dyDescent="0.25">
      <c r="A1011" s="3">
        <v>1008</v>
      </c>
      <c r="B1011" s="3" t="str">
        <f>"00767117"</f>
        <v>00767117</v>
      </c>
    </row>
    <row r="1012" spans="1:2" x14ac:dyDescent="0.25">
      <c r="A1012" s="3">
        <v>1009</v>
      </c>
      <c r="B1012" s="3" t="str">
        <f>"00767122"</f>
        <v>00767122</v>
      </c>
    </row>
    <row r="1013" spans="1:2" x14ac:dyDescent="0.25">
      <c r="A1013" s="3">
        <v>1010</v>
      </c>
      <c r="B1013" s="3" t="str">
        <f>"00767136"</f>
        <v>00767136</v>
      </c>
    </row>
    <row r="1014" spans="1:2" x14ac:dyDescent="0.25">
      <c r="A1014" s="3">
        <v>1011</v>
      </c>
      <c r="B1014" s="3" t="str">
        <f>"00767138"</f>
        <v>00767138</v>
      </c>
    </row>
    <row r="1015" spans="1:2" x14ac:dyDescent="0.25">
      <c r="A1015" s="3">
        <v>1012</v>
      </c>
      <c r="B1015" s="3" t="str">
        <f>"00767143"</f>
        <v>00767143</v>
      </c>
    </row>
    <row r="1016" spans="1:2" x14ac:dyDescent="0.25">
      <c r="A1016" s="3">
        <v>1013</v>
      </c>
      <c r="B1016" s="3" t="str">
        <f>"00767176"</f>
        <v>00767176</v>
      </c>
    </row>
    <row r="1017" spans="1:2" x14ac:dyDescent="0.25">
      <c r="A1017" s="3">
        <v>1014</v>
      </c>
      <c r="B1017" s="3" t="str">
        <f>"00767195"</f>
        <v>00767195</v>
      </c>
    </row>
    <row r="1018" spans="1:2" x14ac:dyDescent="0.25">
      <c r="A1018" s="3">
        <v>1015</v>
      </c>
      <c r="B1018" s="3" t="str">
        <f>"00767196"</f>
        <v>00767196</v>
      </c>
    </row>
    <row r="1019" spans="1:2" x14ac:dyDescent="0.25">
      <c r="A1019" s="3">
        <v>1016</v>
      </c>
      <c r="B1019" s="3" t="str">
        <f>"00767198"</f>
        <v>00767198</v>
      </c>
    </row>
    <row r="1020" spans="1:2" x14ac:dyDescent="0.25">
      <c r="A1020" s="3">
        <v>1017</v>
      </c>
      <c r="B1020" s="3" t="str">
        <f>"00767206"</f>
        <v>00767206</v>
      </c>
    </row>
    <row r="1021" spans="1:2" x14ac:dyDescent="0.25">
      <c r="A1021" s="3">
        <v>1018</v>
      </c>
      <c r="B1021" s="3" t="str">
        <f>"00767214"</f>
        <v>00767214</v>
      </c>
    </row>
    <row r="1022" spans="1:2" x14ac:dyDescent="0.25">
      <c r="A1022" s="3">
        <v>1019</v>
      </c>
      <c r="B1022" s="3" t="str">
        <f>"00767221"</f>
        <v>00767221</v>
      </c>
    </row>
    <row r="1023" spans="1:2" x14ac:dyDescent="0.25">
      <c r="A1023" s="3">
        <v>1020</v>
      </c>
      <c r="B1023" s="3" t="str">
        <f>"00767241"</f>
        <v>00767241</v>
      </c>
    </row>
    <row r="1024" spans="1:2" x14ac:dyDescent="0.25">
      <c r="A1024" s="3">
        <v>1021</v>
      </c>
      <c r="B1024" s="3" t="str">
        <f>"00767247"</f>
        <v>00767247</v>
      </c>
    </row>
    <row r="1025" spans="1:2" x14ac:dyDescent="0.25">
      <c r="A1025" s="3">
        <v>1022</v>
      </c>
      <c r="B1025" s="3" t="str">
        <f>"00767267"</f>
        <v>00767267</v>
      </c>
    </row>
    <row r="1026" spans="1:2" x14ac:dyDescent="0.25">
      <c r="A1026" s="3">
        <v>1023</v>
      </c>
      <c r="B1026" s="3" t="str">
        <f>"00767269"</f>
        <v>00767269</v>
      </c>
    </row>
    <row r="1027" spans="1:2" x14ac:dyDescent="0.25">
      <c r="A1027" s="3">
        <v>1024</v>
      </c>
      <c r="B1027" s="3" t="str">
        <f>"00767284"</f>
        <v>00767284</v>
      </c>
    </row>
    <row r="1028" spans="1:2" x14ac:dyDescent="0.25">
      <c r="A1028" s="3">
        <v>1025</v>
      </c>
      <c r="B1028" s="3" t="str">
        <f>"00767287"</f>
        <v>00767287</v>
      </c>
    </row>
    <row r="1029" spans="1:2" x14ac:dyDescent="0.25">
      <c r="A1029" s="3">
        <v>1026</v>
      </c>
      <c r="B1029" s="3" t="str">
        <f>"00767329"</f>
        <v>00767329</v>
      </c>
    </row>
    <row r="1030" spans="1:2" x14ac:dyDescent="0.25">
      <c r="A1030" s="3">
        <v>1027</v>
      </c>
      <c r="B1030" s="3" t="str">
        <f>"00767333"</f>
        <v>00767333</v>
      </c>
    </row>
    <row r="1031" spans="1:2" x14ac:dyDescent="0.25">
      <c r="A1031" s="3">
        <v>1028</v>
      </c>
      <c r="B1031" s="3" t="str">
        <f>"00767340"</f>
        <v>00767340</v>
      </c>
    </row>
    <row r="1032" spans="1:2" x14ac:dyDescent="0.25">
      <c r="A1032" s="3">
        <v>1029</v>
      </c>
      <c r="B1032" s="3" t="str">
        <f>"00767344"</f>
        <v>00767344</v>
      </c>
    </row>
    <row r="1033" spans="1:2" x14ac:dyDescent="0.25">
      <c r="A1033" s="3">
        <v>1030</v>
      </c>
      <c r="B1033" s="3" t="str">
        <f>"00767354"</f>
        <v>00767354</v>
      </c>
    </row>
    <row r="1034" spans="1:2" x14ac:dyDescent="0.25">
      <c r="A1034" s="3">
        <v>1031</v>
      </c>
      <c r="B1034" s="3" t="str">
        <f>"00767355"</f>
        <v>00767355</v>
      </c>
    </row>
    <row r="1035" spans="1:2" x14ac:dyDescent="0.25">
      <c r="A1035" s="3">
        <v>1032</v>
      </c>
      <c r="B1035" s="3" t="str">
        <f>"00767359"</f>
        <v>00767359</v>
      </c>
    </row>
    <row r="1036" spans="1:2" x14ac:dyDescent="0.25">
      <c r="A1036" s="3">
        <v>1033</v>
      </c>
      <c r="B1036" s="3" t="str">
        <f>"00767360"</f>
        <v>00767360</v>
      </c>
    </row>
    <row r="1037" spans="1:2" x14ac:dyDescent="0.25">
      <c r="A1037" s="3">
        <v>1034</v>
      </c>
      <c r="B1037" s="3" t="str">
        <f>"00767369"</f>
        <v>00767369</v>
      </c>
    </row>
    <row r="1038" spans="1:2" x14ac:dyDescent="0.25">
      <c r="A1038" s="3">
        <v>1035</v>
      </c>
      <c r="B1038" s="3" t="str">
        <f>"00767377"</f>
        <v>00767377</v>
      </c>
    </row>
    <row r="1039" spans="1:2" x14ac:dyDescent="0.25">
      <c r="A1039" s="3">
        <v>1036</v>
      </c>
      <c r="B1039" s="3" t="str">
        <f>"00767383"</f>
        <v>00767383</v>
      </c>
    </row>
    <row r="1040" spans="1:2" x14ac:dyDescent="0.25">
      <c r="A1040" s="3">
        <v>1037</v>
      </c>
      <c r="B1040" s="3" t="str">
        <f>"00767384"</f>
        <v>00767384</v>
      </c>
    </row>
    <row r="1041" spans="1:2" x14ac:dyDescent="0.25">
      <c r="A1041" s="3">
        <v>1038</v>
      </c>
      <c r="B1041" s="3" t="str">
        <f>"00767390"</f>
        <v>00767390</v>
      </c>
    </row>
    <row r="1042" spans="1:2" x14ac:dyDescent="0.25">
      <c r="A1042" s="3">
        <v>1039</v>
      </c>
      <c r="B1042" s="3" t="str">
        <f>"00767399"</f>
        <v>00767399</v>
      </c>
    </row>
    <row r="1043" spans="1:2" x14ac:dyDescent="0.25">
      <c r="A1043" s="3">
        <v>1040</v>
      </c>
      <c r="B1043" s="3" t="str">
        <f>"00767410"</f>
        <v>00767410</v>
      </c>
    </row>
    <row r="1044" spans="1:2" x14ac:dyDescent="0.25">
      <c r="A1044" s="3">
        <v>1041</v>
      </c>
      <c r="B1044" s="3" t="str">
        <f>"00767416"</f>
        <v>00767416</v>
      </c>
    </row>
    <row r="1045" spans="1:2" x14ac:dyDescent="0.25">
      <c r="A1045" s="3">
        <v>1042</v>
      </c>
      <c r="B1045" s="3" t="str">
        <f>"00767422"</f>
        <v>00767422</v>
      </c>
    </row>
    <row r="1046" spans="1:2" x14ac:dyDescent="0.25">
      <c r="A1046" s="3">
        <v>1043</v>
      </c>
      <c r="B1046" s="3" t="str">
        <f>"00767436"</f>
        <v>00767436</v>
      </c>
    </row>
    <row r="1047" spans="1:2" x14ac:dyDescent="0.25">
      <c r="A1047" s="3">
        <v>1044</v>
      </c>
      <c r="B1047" s="3" t="str">
        <f>"00767447"</f>
        <v>00767447</v>
      </c>
    </row>
    <row r="1048" spans="1:2" x14ac:dyDescent="0.25">
      <c r="A1048" s="3">
        <v>1045</v>
      </c>
      <c r="B1048" s="3" t="str">
        <f>"00767449"</f>
        <v>00767449</v>
      </c>
    </row>
    <row r="1049" spans="1:2" x14ac:dyDescent="0.25">
      <c r="A1049" s="3">
        <v>1046</v>
      </c>
      <c r="B1049" s="3" t="str">
        <f>"00767450"</f>
        <v>00767450</v>
      </c>
    </row>
    <row r="1050" spans="1:2" x14ac:dyDescent="0.25">
      <c r="A1050" s="3">
        <v>1047</v>
      </c>
      <c r="B1050" s="3" t="str">
        <f>"00767466"</f>
        <v>00767466</v>
      </c>
    </row>
    <row r="1051" spans="1:2" x14ac:dyDescent="0.25">
      <c r="A1051" s="3">
        <v>1048</v>
      </c>
      <c r="B1051" s="3" t="str">
        <f>"00767492"</f>
        <v>00767492</v>
      </c>
    </row>
    <row r="1052" spans="1:2" x14ac:dyDescent="0.25">
      <c r="A1052" s="3">
        <v>1049</v>
      </c>
      <c r="B1052" s="3" t="str">
        <f>"00767504"</f>
        <v>00767504</v>
      </c>
    </row>
    <row r="1053" spans="1:2" x14ac:dyDescent="0.25">
      <c r="A1053" s="3">
        <v>1050</v>
      </c>
      <c r="B1053" s="3" t="str">
        <f>"00767521"</f>
        <v>00767521</v>
      </c>
    </row>
    <row r="1054" spans="1:2" x14ac:dyDescent="0.25">
      <c r="A1054" s="3">
        <v>1051</v>
      </c>
      <c r="B1054" s="3" t="str">
        <f>"00767522"</f>
        <v>00767522</v>
      </c>
    </row>
    <row r="1055" spans="1:2" x14ac:dyDescent="0.25">
      <c r="A1055" s="3">
        <v>1052</v>
      </c>
      <c r="B1055" s="3" t="str">
        <f>"00767526"</f>
        <v>00767526</v>
      </c>
    </row>
    <row r="1056" spans="1:2" x14ac:dyDescent="0.25">
      <c r="A1056" s="3">
        <v>1053</v>
      </c>
      <c r="B1056" s="3" t="str">
        <f>"00767528"</f>
        <v>00767528</v>
      </c>
    </row>
    <row r="1057" spans="1:2" x14ac:dyDescent="0.25">
      <c r="A1057" s="3">
        <v>1054</v>
      </c>
      <c r="B1057" s="3" t="str">
        <f>"00767531"</f>
        <v>00767531</v>
      </c>
    </row>
    <row r="1058" spans="1:2" x14ac:dyDescent="0.25">
      <c r="A1058" s="3">
        <v>1055</v>
      </c>
      <c r="B1058" s="3" t="str">
        <f>"00767535"</f>
        <v>00767535</v>
      </c>
    </row>
    <row r="1059" spans="1:2" x14ac:dyDescent="0.25">
      <c r="A1059" s="3">
        <v>1056</v>
      </c>
      <c r="B1059" s="3" t="str">
        <f>"00767543"</f>
        <v>00767543</v>
      </c>
    </row>
    <row r="1060" spans="1:2" x14ac:dyDescent="0.25">
      <c r="A1060" s="3">
        <v>1057</v>
      </c>
      <c r="B1060" s="3" t="str">
        <f>"00767554"</f>
        <v>00767554</v>
      </c>
    </row>
    <row r="1061" spans="1:2" x14ac:dyDescent="0.25">
      <c r="A1061" s="3">
        <v>1058</v>
      </c>
      <c r="B1061" s="3" t="str">
        <f>"00767571"</f>
        <v>00767571</v>
      </c>
    </row>
    <row r="1062" spans="1:2" x14ac:dyDescent="0.25">
      <c r="A1062" s="3">
        <v>1059</v>
      </c>
      <c r="B1062" s="3" t="str">
        <f>"00767575"</f>
        <v>00767575</v>
      </c>
    </row>
    <row r="1063" spans="1:2" x14ac:dyDescent="0.25">
      <c r="A1063" s="3">
        <v>1060</v>
      </c>
      <c r="B1063" s="3" t="str">
        <f>"00767577"</f>
        <v>00767577</v>
      </c>
    </row>
    <row r="1064" spans="1:2" x14ac:dyDescent="0.25">
      <c r="A1064" s="3">
        <v>1061</v>
      </c>
      <c r="B1064" s="3" t="str">
        <f>"00767581"</f>
        <v>00767581</v>
      </c>
    </row>
    <row r="1065" spans="1:2" x14ac:dyDescent="0.25">
      <c r="A1065" s="3">
        <v>1062</v>
      </c>
      <c r="B1065" s="3" t="str">
        <f>"00767585"</f>
        <v>00767585</v>
      </c>
    </row>
    <row r="1066" spans="1:2" x14ac:dyDescent="0.25">
      <c r="A1066" s="3">
        <v>1063</v>
      </c>
      <c r="B1066" s="3" t="str">
        <f>"00767586"</f>
        <v>00767586</v>
      </c>
    </row>
    <row r="1067" spans="1:2" x14ac:dyDescent="0.25">
      <c r="A1067" s="3">
        <v>1064</v>
      </c>
      <c r="B1067" s="3" t="str">
        <f>"00767595"</f>
        <v>00767595</v>
      </c>
    </row>
    <row r="1068" spans="1:2" x14ac:dyDescent="0.25">
      <c r="A1068" s="3">
        <v>1065</v>
      </c>
      <c r="B1068" s="3" t="str">
        <f>"00767600"</f>
        <v>00767600</v>
      </c>
    </row>
    <row r="1069" spans="1:2" x14ac:dyDescent="0.25">
      <c r="A1069" s="3">
        <v>1066</v>
      </c>
      <c r="B1069" s="3" t="str">
        <f>"00767601"</f>
        <v>00767601</v>
      </c>
    </row>
    <row r="1070" spans="1:2" x14ac:dyDescent="0.25">
      <c r="A1070" s="3">
        <v>1067</v>
      </c>
      <c r="B1070" s="3" t="str">
        <f>"00767603"</f>
        <v>00767603</v>
      </c>
    </row>
    <row r="1071" spans="1:2" x14ac:dyDescent="0.25">
      <c r="A1071" s="3">
        <v>1068</v>
      </c>
      <c r="B1071" s="3" t="str">
        <f>"00767604"</f>
        <v>00767604</v>
      </c>
    </row>
    <row r="1072" spans="1:2" x14ac:dyDescent="0.25">
      <c r="A1072" s="3">
        <v>1069</v>
      </c>
      <c r="B1072" s="3" t="str">
        <f>"00767607"</f>
        <v>00767607</v>
      </c>
    </row>
    <row r="1073" spans="1:2" x14ac:dyDescent="0.25">
      <c r="A1073" s="3">
        <v>1070</v>
      </c>
      <c r="B1073" s="3" t="str">
        <f>"00767611"</f>
        <v>00767611</v>
      </c>
    </row>
    <row r="1074" spans="1:2" x14ac:dyDescent="0.25">
      <c r="A1074" s="3">
        <v>1071</v>
      </c>
      <c r="B1074" s="3" t="str">
        <f>"00767622"</f>
        <v>00767622</v>
      </c>
    </row>
    <row r="1075" spans="1:2" x14ac:dyDescent="0.25">
      <c r="A1075" s="3">
        <v>1072</v>
      </c>
      <c r="B1075" s="3" t="str">
        <f>"00767645"</f>
        <v>00767645</v>
      </c>
    </row>
    <row r="1076" spans="1:2" x14ac:dyDescent="0.25">
      <c r="A1076" s="3">
        <v>1073</v>
      </c>
      <c r="B1076" s="3" t="str">
        <f>"00767649"</f>
        <v>00767649</v>
      </c>
    </row>
    <row r="1077" spans="1:2" x14ac:dyDescent="0.25">
      <c r="A1077" s="3">
        <v>1074</v>
      </c>
      <c r="B1077" s="3" t="str">
        <f>"00767655"</f>
        <v>00767655</v>
      </c>
    </row>
    <row r="1078" spans="1:2" x14ac:dyDescent="0.25">
      <c r="A1078" s="3">
        <v>1075</v>
      </c>
      <c r="B1078" s="3" t="str">
        <f>"00767659"</f>
        <v>00767659</v>
      </c>
    </row>
    <row r="1079" spans="1:2" x14ac:dyDescent="0.25">
      <c r="A1079" s="3">
        <v>1076</v>
      </c>
      <c r="B1079" s="3" t="str">
        <f>"00767661"</f>
        <v>00767661</v>
      </c>
    </row>
    <row r="1080" spans="1:2" x14ac:dyDescent="0.25">
      <c r="A1080" s="3">
        <v>1077</v>
      </c>
      <c r="B1080" s="3" t="str">
        <f>"00767663"</f>
        <v>00767663</v>
      </c>
    </row>
    <row r="1081" spans="1:2" x14ac:dyDescent="0.25">
      <c r="A1081" s="3">
        <v>1078</v>
      </c>
      <c r="B1081" s="3" t="str">
        <f>"00767664"</f>
        <v>00767664</v>
      </c>
    </row>
    <row r="1082" spans="1:2" x14ac:dyDescent="0.25">
      <c r="A1082" s="3">
        <v>1079</v>
      </c>
      <c r="B1082" s="3" t="str">
        <f>"00767667"</f>
        <v>00767667</v>
      </c>
    </row>
    <row r="1083" spans="1:2" x14ac:dyDescent="0.25">
      <c r="A1083" s="3">
        <v>1080</v>
      </c>
      <c r="B1083" s="3" t="str">
        <f>"00767669"</f>
        <v>00767669</v>
      </c>
    </row>
    <row r="1084" spans="1:2" x14ac:dyDescent="0.25">
      <c r="A1084" s="3">
        <v>1081</v>
      </c>
      <c r="B1084" s="3" t="str">
        <f>"00767673"</f>
        <v>00767673</v>
      </c>
    </row>
    <row r="1085" spans="1:2" x14ac:dyDescent="0.25">
      <c r="A1085" s="3">
        <v>1082</v>
      </c>
      <c r="B1085" s="3" t="str">
        <f>"00767681"</f>
        <v>00767681</v>
      </c>
    </row>
    <row r="1086" spans="1:2" x14ac:dyDescent="0.25">
      <c r="A1086" s="3">
        <v>1083</v>
      </c>
      <c r="B1086" s="3" t="str">
        <f>"00767693"</f>
        <v>00767693</v>
      </c>
    </row>
    <row r="1087" spans="1:2" x14ac:dyDescent="0.25">
      <c r="A1087" s="3">
        <v>1084</v>
      </c>
      <c r="B1087" s="3" t="str">
        <f>"00767728"</f>
        <v>00767728</v>
      </c>
    </row>
    <row r="1088" spans="1:2" x14ac:dyDescent="0.25">
      <c r="A1088" s="3">
        <v>1085</v>
      </c>
      <c r="B1088" s="3" t="str">
        <f>"00767735"</f>
        <v>00767735</v>
      </c>
    </row>
    <row r="1089" spans="1:2" x14ac:dyDescent="0.25">
      <c r="A1089" s="3">
        <v>1086</v>
      </c>
      <c r="B1089" s="3" t="str">
        <f>"00767739"</f>
        <v>00767739</v>
      </c>
    </row>
    <row r="1090" spans="1:2" x14ac:dyDescent="0.25">
      <c r="A1090" s="3">
        <v>1087</v>
      </c>
      <c r="B1090" s="3" t="str">
        <f>"00767745"</f>
        <v>00767745</v>
      </c>
    </row>
    <row r="1091" spans="1:2" x14ac:dyDescent="0.25">
      <c r="A1091" s="3">
        <v>1088</v>
      </c>
      <c r="B1091" s="3" t="str">
        <f>"00767746"</f>
        <v>00767746</v>
      </c>
    </row>
    <row r="1092" spans="1:2" x14ac:dyDescent="0.25">
      <c r="A1092" s="3">
        <v>1089</v>
      </c>
      <c r="B1092" s="3" t="str">
        <f>"00767747"</f>
        <v>00767747</v>
      </c>
    </row>
    <row r="1093" spans="1:2" x14ac:dyDescent="0.25">
      <c r="A1093" s="3">
        <v>1090</v>
      </c>
      <c r="B1093" s="3" t="str">
        <f>"00767752"</f>
        <v>00767752</v>
      </c>
    </row>
    <row r="1094" spans="1:2" x14ac:dyDescent="0.25">
      <c r="A1094" s="3">
        <v>1091</v>
      </c>
      <c r="B1094" s="3" t="str">
        <f>"00767757"</f>
        <v>00767757</v>
      </c>
    </row>
    <row r="1095" spans="1:2" x14ac:dyDescent="0.25">
      <c r="A1095" s="3">
        <v>1092</v>
      </c>
      <c r="B1095" s="3" t="str">
        <f>"00767758"</f>
        <v>00767758</v>
      </c>
    </row>
    <row r="1096" spans="1:2" x14ac:dyDescent="0.25">
      <c r="A1096" s="3">
        <v>1093</v>
      </c>
      <c r="B1096" s="3" t="str">
        <f>"00767759"</f>
        <v>00767759</v>
      </c>
    </row>
    <row r="1097" spans="1:2" x14ac:dyDescent="0.25">
      <c r="A1097" s="3">
        <v>1094</v>
      </c>
      <c r="B1097" s="3" t="str">
        <f>"00767765"</f>
        <v>00767765</v>
      </c>
    </row>
    <row r="1098" spans="1:2" x14ac:dyDescent="0.25">
      <c r="A1098" s="3">
        <v>1095</v>
      </c>
      <c r="B1098" s="3" t="str">
        <f>"00767771"</f>
        <v>00767771</v>
      </c>
    </row>
    <row r="1099" spans="1:2" x14ac:dyDescent="0.25">
      <c r="A1099" s="3">
        <v>1096</v>
      </c>
      <c r="B1099" s="3" t="str">
        <f>"00767784"</f>
        <v>00767784</v>
      </c>
    </row>
    <row r="1100" spans="1:2" x14ac:dyDescent="0.25">
      <c r="A1100" s="3">
        <v>1097</v>
      </c>
      <c r="B1100" s="3" t="str">
        <f>"00767791"</f>
        <v>00767791</v>
      </c>
    </row>
    <row r="1101" spans="1:2" x14ac:dyDescent="0.25">
      <c r="A1101" s="3">
        <v>1098</v>
      </c>
      <c r="B1101" s="3" t="str">
        <f>"00767802"</f>
        <v>00767802</v>
      </c>
    </row>
    <row r="1102" spans="1:2" x14ac:dyDescent="0.25">
      <c r="A1102" s="3">
        <v>1099</v>
      </c>
      <c r="B1102" s="3" t="str">
        <f>"00767816"</f>
        <v>00767816</v>
      </c>
    </row>
    <row r="1103" spans="1:2" x14ac:dyDescent="0.25">
      <c r="A1103" s="3">
        <v>1100</v>
      </c>
      <c r="B1103" s="3" t="str">
        <f>"00767819"</f>
        <v>00767819</v>
      </c>
    </row>
    <row r="1104" spans="1:2" x14ac:dyDescent="0.25">
      <c r="A1104" s="3">
        <v>1101</v>
      </c>
      <c r="B1104" s="3" t="str">
        <f>"00767829"</f>
        <v>00767829</v>
      </c>
    </row>
    <row r="1105" spans="1:2" x14ac:dyDescent="0.25">
      <c r="A1105" s="3">
        <v>1102</v>
      </c>
      <c r="B1105" s="3" t="str">
        <f>"00767832"</f>
        <v>00767832</v>
      </c>
    </row>
    <row r="1106" spans="1:2" x14ac:dyDescent="0.25">
      <c r="A1106" s="3">
        <v>1103</v>
      </c>
      <c r="B1106" s="3" t="str">
        <f>"00767836"</f>
        <v>00767836</v>
      </c>
    </row>
    <row r="1107" spans="1:2" x14ac:dyDescent="0.25">
      <c r="A1107" s="3">
        <v>1104</v>
      </c>
      <c r="B1107" s="3" t="str">
        <f>"00767837"</f>
        <v>00767837</v>
      </c>
    </row>
    <row r="1108" spans="1:2" x14ac:dyDescent="0.25">
      <c r="A1108" s="3">
        <v>1105</v>
      </c>
      <c r="B1108" s="3" t="str">
        <f>"00767841"</f>
        <v>00767841</v>
      </c>
    </row>
    <row r="1109" spans="1:2" x14ac:dyDescent="0.25">
      <c r="A1109" s="3">
        <v>1106</v>
      </c>
      <c r="B1109" s="3" t="str">
        <f>"00767843"</f>
        <v>00767843</v>
      </c>
    </row>
    <row r="1110" spans="1:2" x14ac:dyDescent="0.25">
      <c r="A1110" s="3">
        <v>1107</v>
      </c>
      <c r="B1110" s="3" t="str">
        <f>"00767850"</f>
        <v>00767850</v>
      </c>
    </row>
    <row r="1111" spans="1:2" x14ac:dyDescent="0.25">
      <c r="A1111" s="3">
        <v>1108</v>
      </c>
      <c r="B1111" s="3" t="str">
        <f>"00767855"</f>
        <v>00767855</v>
      </c>
    </row>
    <row r="1112" spans="1:2" x14ac:dyDescent="0.25">
      <c r="A1112" s="3">
        <v>1109</v>
      </c>
      <c r="B1112" s="3" t="str">
        <f>"00767875"</f>
        <v>00767875</v>
      </c>
    </row>
    <row r="1113" spans="1:2" x14ac:dyDescent="0.25">
      <c r="A1113" s="3">
        <v>1110</v>
      </c>
      <c r="B1113" s="3" t="str">
        <f>"00767880"</f>
        <v>00767880</v>
      </c>
    </row>
    <row r="1114" spans="1:2" x14ac:dyDescent="0.25">
      <c r="A1114" s="3">
        <v>1111</v>
      </c>
      <c r="B1114" s="3" t="str">
        <f>"00767883"</f>
        <v>00767883</v>
      </c>
    </row>
    <row r="1115" spans="1:2" x14ac:dyDescent="0.25">
      <c r="A1115" s="3">
        <v>1112</v>
      </c>
      <c r="B1115" s="3" t="str">
        <f>"00767884"</f>
        <v>00767884</v>
      </c>
    </row>
    <row r="1116" spans="1:2" x14ac:dyDescent="0.25">
      <c r="A1116" s="3">
        <v>1113</v>
      </c>
      <c r="B1116" s="3" t="str">
        <f>"00767885"</f>
        <v>00767885</v>
      </c>
    </row>
    <row r="1117" spans="1:2" x14ac:dyDescent="0.25">
      <c r="A1117" s="3">
        <v>1114</v>
      </c>
      <c r="B1117" s="3" t="str">
        <f>"00767888"</f>
        <v>00767888</v>
      </c>
    </row>
    <row r="1118" spans="1:2" x14ac:dyDescent="0.25">
      <c r="A1118" s="3">
        <v>1115</v>
      </c>
      <c r="B1118" s="3" t="str">
        <f>"00767891"</f>
        <v>00767891</v>
      </c>
    </row>
    <row r="1119" spans="1:2" x14ac:dyDescent="0.25">
      <c r="A1119" s="3">
        <v>1116</v>
      </c>
      <c r="B1119" s="3" t="str">
        <f>"00767905"</f>
        <v>00767905</v>
      </c>
    </row>
    <row r="1120" spans="1:2" x14ac:dyDescent="0.25">
      <c r="A1120" s="3">
        <v>1117</v>
      </c>
      <c r="B1120" s="3" t="str">
        <f>"00767906"</f>
        <v>00767906</v>
      </c>
    </row>
    <row r="1121" spans="1:2" x14ac:dyDescent="0.25">
      <c r="A1121" s="3">
        <v>1118</v>
      </c>
      <c r="B1121" s="3" t="str">
        <f>"00767916"</f>
        <v>00767916</v>
      </c>
    </row>
    <row r="1122" spans="1:2" x14ac:dyDescent="0.25">
      <c r="A1122" s="3">
        <v>1119</v>
      </c>
      <c r="B1122" s="3" t="str">
        <f>"00767920"</f>
        <v>00767920</v>
      </c>
    </row>
    <row r="1123" spans="1:2" x14ac:dyDescent="0.25">
      <c r="A1123" s="3">
        <v>1120</v>
      </c>
      <c r="B1123" s="3" t="str">
        <f>"00767923"</f>
        <v>00767923</v>
      </c>
    </row>
    <row r="1124" spans="1:2" x14ac:dyDescent="0.25">
      <c r="A1124" s="3">
        <v>1121</v>
      </c>
      <c r="B1124" s="3" t="str">
        <f>"00767933"</f>
        <v>00767933</v>
      </c>
    </row>
    <row r="1125" spans="1:2" x14ac:dyDescent="0.25">
      <c r="A1125" s="3">
        <v>1122</v>
      </c>
      <c r="B1125" s="3" t="str">
        <f>"00767934"</f>
        <v>00767934</v>
      </c>
    </row>
    <row r="1126" spans="1:2" x14ac:dyDescent="0.25">
      <c r="A1126" s="3">
        <v>1123</v>
      </c>
      <c r="B1126" s="3" t="str">
        <f>"00767963"</f>
        <v>00767963</v>
      </c>
    </row>
    <row r="1127" spans="1:2" x14ac:dyDescent="0.25">
      <c r="A1127" s="3">
        <v>1124</v>
      </c>
      <c r="B1127" s="3" t="str">
        <f>"00767966"</f>
        <v>00767966</v>
      </c>
    </row>
    <row r="1128" spans="1:2" x14ac:dyDescent="0.25">
      <c r="A1128" s="3">
        <v>1125</v>
      </c>
      <c r="B1128" s="3" t="str">
        <f>"00767972"</f>
        <v>00767972</v>
      </c>
    </row>
    <row r="1129" spans="1:2" x14ac:dyDescent="0.25">
      <c r="A1129" s="3">
        <v>1126</v>
      </c>
      <c r="B1129" s="3" t="str">
        <f>"00767974"</f>
        <v>00767974</v>
      </c>
    </row>
    <row r="1130" spans="1:2" x14ac:dyDescent="0.25">
      <c r="A1130" s="3">
        <v>1127</v>
      </c>
      <c r="B1130" s="3" t="str">
        <f>"00767977"</f>
        <v>00767977</v>
      </c>
    </row>
    <row r="1131" spans="1:2" x14ac:dyDescent="0.25">
      <c r="A1131" s="3">
        <v>1128</v>
      </c>
      <c r="B1131" s="3" t="str">
        <f>"00767978"</f>
        <v>00767978</v>
      </c>
    </row>
    <row r="1132" spans="1:2" x14ac:dyDescent="0.25">
      <c r="A1132" s="3">
        <v>1129</v>
      </c>
      <c r="B1132" s="3" t="str">
        <f>"00767979"</f>
        <v>00767979</v>
      </c>
    </row>
    <row r="1133" spans="1:2" x14ac:dyDescent="0.25">
      <c r="A1133" s="3">
        <v>1130</v>
      </c>
      <c r="B1133" s="3" t="str">
        <f>"00767980"</f>
        <v>00767980</v>
      </c>
    </row>
    <row r="1134" spans="1:2" x14ac:dyDescent="0.25">
      <c r="A1134" s="3">
        <v>1131</v>
      </c>
      <c r="B1134" s="3" t="str">
        <f>"00767981"</f>
        <v>00767981</v>
      </c>
    </row>
    <row r="1135" spans="1:2" x14ac:dyDescent="0.25">
      <c r="A1135" s="3">
        <v>1132</v>
      </c>
      <c r="B1135" s="3" t="str">
        <f>"00767982"</f>
        <v>00767982</v>
      </c>
    </row>
    <row r="1136" spans="1:2" x14ac:dyDescent="0.25">
      <c r="A1136" s="3">
        <v>1133</v>
      </c>
      <c r="B1136" s="3" t="str">
        <f>"00767983"</f>
        <v>00767983</v>
      </c>
    </row>
    <row r="1137" spans="1:2" x14ac:dyDescent="0.25">
      <c r="A1137" s="3">
        <v>1134</v>
      </c>
      <c r="B1137" s="3" t="str">
        <f>"00767990"</f>
        <v>00767990</v>
      </c>
    </row>
    <row r="1138" spans="1:2" x14ac:dyDescent="0.25">
      <c r="A1138" s="3">
        <v>1135</v>
      </c>
      <c r="B1138" s="3" t="str">
        <f>"00768002"</f>
        <v>00768002</v>
      </c>
    </row>
    <row r="1139" spans="1:2" x14ac:dyDescent="0.25">
      <c r="A1139" s="3">
        <v>1136</v>
      </c>
      <c r="B1139" s="3" t="str">
        <f>"00768003"</f>
        <v>00768003</v>
      </c>
    </row>
    <row r="1140" spans="1:2" x14ac:dyDescent="0.25">
      <c r="A1140" s="3">
        <v>1137</v>
      </c>
      <c r="B1140" s="3" t="str">
        <f>"00768016"</f>
        <v>00768016</v>
      </c>
    </row>
    <row r="1141" spans="1:2" x14ac:dyDescent="0.25">
      <c r="A1141" s="3">
        <v>1138</v>
      </c>
      <c r="B1141" s="3" t="str">
        <f>"00768025"</f>
        <v>00768025</v>
      </c>
    </row>
    <row r="1142" spans="1:2" x14ac:dyDescent="0.25">
      <c r="A1142" s="3">
        <v>1139</v>
      </c>
      <c r="B1142" s="3" t="str">
        <f>"00768026"</f>
        <v>00768026</v>
      </c>
    </row>
    <row r="1143" spans="1:2" x14ac:dyDescent="0.25">
      <c r="A1143" s="3">
        <v>1140</v>
      </c>
      <c r="B1143" s="3" t="str">
        <f>"00768028"</f>
        <v>00768028</v>
      </c>
    </row>
    <row r="1144" spans="1:2" x14ac:dyDescent="0.25">
      <c r="A1144" s="3">
        <v>1141</v>
      </c>
      <c r="B1144" s="3" t="str">
        <f>"00768030"</f>
        <v>00768030</v>
      </c>
    </row>
    <row r="1145" spans="1:2" x14ac:dyDescent="0.25">
      <c r="A1145" s="3">
        <v>1142</v>
      </c>
      <c r="B1145" s="3" t="str">
        <f>"00768036"</f>
        <v>00768036</v>
      </c>
    </row>
    <row r="1146" spans="1:2" x14ac:dyDescent="0.25">
      <c r="A1146" s="3">
        <v>1143</v>
      </c>
      <c r="B1146" s="3" t="str">
        <f>"00768038"</f>
        <v>00768038</v>
      </c>
    </row>
    <row r="1147" spans="1:2" x14ac:dyDescent="0.25">
      <c r="A1147" s="3">
        <v>1144</v>
      </c>
      <c r="B1147" s="3" t="str">
        <f>"00768040"</f>
        <v>00768040</v>
      </c>
    </row>
    <row r="1148" spans="1:2" x14ac:dyDescent="0.25">
      <c r="A1148" s="3">
        <v>1145</v>
      </c>
      <c r="B1148" s="3" t="str">
        <f>"00768041"</f>
        <v>00768041</v>
      </c>
    </row>
    <row r="1149" spans="1:2" x14ac:dyDescent="0.25">
      <c r="A1149" s="3">
        <v>1146</v>
      </c>
      <c r="B1149" s="3" t="str">
        <f>"00768045"</f>
        <v>00768045</v>
      </c>
    </row>
    <row r="1150" spans="1:2" x14ac:dyDescent="0.25">
      <c r="A1150" s="3">
        <v>1147</v>
      </c>
      <c r="B1150" s="3" t="str">
        <f>"00768049"</f>
        <v>00768049</v>
      </c>
    </row>
    <row r="1151" spans="1:2" x14ac:dyDescent="0.25">
      <c r="A1151" s="3">
        <v>1148</v>
      </c>
      <c r="B1151" s="3" t="str">
        <f>"00768053"</f>
        <v>00768053</v>
      </c>
    </row>
    <row r="1152" spans="1:2" x14ac:dyDescent="0.25">
      <c r="A1152" s="3">
        <v>1149</v>
      </c>
      <c r="B1152" s="3" t="str">
        <f>"00768059"</f>
        <v>00768059</v>
      </c>
    </row>
    <row r="1153" spans="1:2" x14ac:dyDescent="0.25">
      <c r="A1153" s="3">
        <v>1150</v>
      </c>
      <c r="B1153" s="3" t="str">
        <f>"00768076"</f>
        <v>00768076</v>
      </c>
    </row>
    <row r="1154" spans="1:2" x14ac:dyDescent="0.25">
      <c r="A1154" s="3">
        <v>1151</v>
      </c>
      <c r="B1154" s="3" t="str">
        <f>"00768078"</f>
        <v>00768078</v>
      </c>
    </row>
    <row r="1155" spans="1:2" x14ac:dyDescent="0.25">
      <c r="A1155" s="3">
        <v>1152</v>
      </c>
      <c r="B1155" s="3" t="str">
        <f>"00768083"</f>
        <v>00768083</v>
      </c>
    </row>
    <row r="1156" spans="1:2" x14ac:dyDescent="0.25">
      <c r="A1156" s="3">
        <v>1153</v>
      </c>
      <c r="B1156" s="3" t="str">
        <f>"00768089"</f>
        <v>00768089</v>
      </c>
    </row>
    <row r="1157" spans="1:2" x14ac:dyDescent="0.25">
      <c r="A1157" s="3">
        <v>1154</v>
      </c>
      <c r="B1157" s="3" t="str">
        <f>"00768092"</f>
        <v>00768092</v>
      </c>
    </row>
    <row r="1158" spans="1:2" x14ac:dyDescent="0.25">
      <c r="A1158" s="3">
        <v>1155</v>
      </c>
      <c r="B1158" s="3" t="str">
        <f>"00768093"</f>
        <v>00768093</v>
      </c>
    </row>
    <row r="1159" spans="1:2" x14ac:dyDescent="0.25">
      <c r="A1159" s="3">
        <v>1156</v>
      </c>
      <c r="B1159" s="3" t="str">
        <f>"00768096"</f>
        <v>00768096</v>
      </c>
    </row>
    <row r="1160" spans="1:2" x14ac:dyDescent="0.25">
      <c r="A1160" s="3">
        <v>1157</v>
      </c>
      <c r="B1160" s="3" t="str">
        <f>"00768097"</f>
        <v>00768097</v>
      </c>
    </row>
    <row r="1161" spans="1:2" x14ac:dyDescent="0.25">
      <c r="A1161" s="3">
        <v>1158</v>
      </c>
      <c r="B1161" s="3" t="str">
        <f>"00768101"</f>
        <v>00768101</v>
      </c>
    </row>
    <row r="1162" spans="1:2" x14ac:dyDescent="0.25">
      <c r="A1162" s="3">
        <v>1159</v>
      </c>
      <c r="B1162" s="3" t="str">
        <f>"00768104"</f>
        <v>00768104</v>
      </c>
    </row>
    <row r="1163" spans="1:2" x14ac:dyDescent="0.25">
      <c r="A1163" s="3">
        <v>1160</v>
      </c>
      <c r="B1163" s="3" t="str">
        <f>"00768107"</f>
        <v>00768107</v>
      </c>
    </row>
    <row r="1164" spans="1:2" x14ac:dyDescent="0.25">
      <c r="A1164" s="3">
        <v>1161</v>
      </c>
      <c r="B1164" s="3" t="str">
        <f>"00768110"</f>
        <v>00768110</v>
      </c>
    </row>
    <row r="1165" spans="1:2" x14ac:dyDescent="0.25">
      <c r="A1165" s="3">
        <v>1162</v>
      </c>
      <c r="B1165" s="3" t="str">
        <f>"00768111"</f>
        <v>00768111</v>
      </c>
    </row>
    <row r="1166" spans="1:2" x14ac:dyDescent="0.25">
      <c r="A1166" s="3">
        <v>1163</v>
      </c>
      <c r="B1166" s="3" t="str">
        <f>"00768120"</f>
        <v>00768120</v>
      </c>
    </row>
    <row r="1167" spans="1:2" x14ac:dyDescent="0.25">
      <c r="A1167" s="3">
        <v>1164</v>
      </c>
      <c r="B1167" s="3" t="str">
        <f>"00768128"</f>
        <v>00768128</v>
      </c>
    </row>
    <row r="1168" spans="1:2" x14ac:dyDescent="0.25">
      <c r="A1168" s="3">
        <v>1165</v>
      </c>
      <c r="B1168" s="3" t="str">
        <f>"00768131"</f>
        <v>00768131</v>
      </c>
    </row>
    <row r="1169" spans="1:2" x14ac:dyDescent="0.25">
      <c r="A1169" s="3">
        <v>1166</v>
      </c>
      <c r="B1169" s="3" t="str">
        <f>"00768136"</f>
        <v>00768136</v>
      </c>
    </row>
    <row r="1170" spans="1:2" x14ac:dyDescent="0.25">
      <c r="A1170" s="3">
        <v>1167</v>
      </c>
      <c r="B1170" s="3" t="str">
        <f>"00768140"</f>
        <v>00768140</v>
      </c>
    </row>
    <row r="1171" spans="1:2" x14ac:dyDescent="0.25">
      <c r="A1171" s="3">
        <v>1168</v>
      </c>
      <c r="B1171" s="3" t="str">
        <f>"00768153"</f>
        <v>00768153</v>
      </c>
    </row>
    <row r="1172" spans="1:2" x14ac:dyDescent="0.25">
      <c r="A1172" s="3">
        <v>1169</v>
      </c>
      <c r="B1172" s="3" t="str">
        <f>"00768154"</f>
        <v>00768154</v>
      </c>
    </row>
    <row r="1173" spans="1:2" x14ac:dyDescent="0.25">
      <c r="A1173" s="3">
        <v>1170</v>
      </c>
      <c r="B1173" s="3" t="str">
        <f>"00768156"</f>
        <v>00768156</v>
      </c>
    </row>
    <row r="1174" spans="1:2" x14ac:dyDescent="0.25">
      <c r="A1174" s="3">
        <v>1171</v>
      </c>
      <c r="B1174" s="3" t="str">
        <f>"00768157"</f>
        <v>00768157</v>
      </c>
    </row>
    <row r="1175" spans="1:2" x14ac:dyDescent="0.25">
      <c r="A1175" s="3">
        <v>1172</v>
      </c>
      <c r="B1175" s="3" t="str">
        <f>"00768164"</f>
        <v>00768164</v>
      </c>
    </row>
    <row r="1176" spans="1:2" x14ac:dyDescent="0.25">
      <c r="A1176" s="3">
        <v>1173</v>
      </c>
      <c r="B1176" s="3" t="str">
        <f>"00768167"</f>
        <v>00768167</v>
      </c>
    </row>
    <row r="1177" spans="1:2" x14ac:dyDescent="0.25">
      <c r="A1177" s="3">
        <v>1174</v>
      </c>
      <c r="B1177" s="3" t="str">
        <f>"00768168"</f>
        <v>00768168</v>
      </c>
    </row>
    <row r="1178" spans="1:2" x14ac:dyDescent="0.25">
      <c r="A1178" s="3">
        <v>1175</v>
      </c>
      <c r="B1178" s="3" t="str">
        <f>"00768170"</f>
        <v>00768170</v>
      </c>
    </row>
    <row r="1179" spans="1:2" x14ac:dyDescent="0.25">
      <c r="A1179" s="3">
        <v>1176</v>
      </c>
      <c r="B1179" s="3" t="str">
        <f>"00768171"</f>
        <v>00768171</v>
      </c>
    </row>
    <row r="1180" spans="1:2" x14ac:dyDescent="0.25">
      <c r="A1180" s="3">
        <v>1177</v>
      </c>
      <c r="B1180" s="3" t="str">
        <f>"00768174"</f>
        <v>00768174</v>
      </c>
    </row>
    <row r="1181" spans="1:2" x14ac:dyDescent="0.25">
      <c r="A1181" s="3">
        <v>1178</v>
      </c>
      <c r="B1181" s="3" t="str">
        <f>"00768175"</f>
        <v>00768175</v>
      </c>
    </row>
    <row r="1182" spans="1:2" x14ac:dyDescent="0.25">
      <c r="A1182" s="3">
        <v>1179</v>
      </c>
      <c r="B1182" s="3" t="str">
        <f>"00768185"</f>
        <v>00768185</v>
      </c>
    </row>
    <row r="1183" spans="1:2" x14ac:dyDescent="0.25">
      <c r="A1183" s="3">
        <v>1180</v>
      </c>
      <c r="B1183" s="3" t="str">
        <f>"00768187"</f>
        <v>00768187</v>
      </c>
    </row>
    <row r="1184" spans="1:2" x14ac:dyDescent="0.25">
      <c r="A1184" s="3">
        <v>1181</v>
      </c>
      <c r="B1184" s="3" t="str">
        <f>"00768188"</f>
        <v>00768188</v>
      </c>
    </row>
    <row r="1185" spans="1:2" x14ac:dyDescent="0.25">
      <c r="A1185" s="3">
        <v>1182</v>
      </c>
      <c r="B1185" s="3" t="str">
        <f>"00768190"</f>
        <v>00768190</v>
      </c>
    </row>
    <row r="1186" spans="1:2" x14ac:dyDescent="0.25">
      <c r="A1186" s="3">
        <v>1183</v>
      </c>
      <c r="B1186" s="3" t="str">
        <f>"00768194"</f>
        <v>00768194</v>
      </c>
    </row>
    <row r="1187" spans="1:2" x14ac:dyDescent="0.25">
      <c r="A1187" s="3">
        <v>1184</v>
      </c>
      <c r="B1187" s="3" t="str">
        <f>"00768195"</f>
        <v>00768195</v>
      </c>
    </row>
    <row r="1188" spans="1:2" x14ac:dyDescent="0.25">
      <c r="A1188" s="3">
        <v>1185</v>
      </c>
      <c r="B1188" s="3" t="str">
        <f>"00768200"</f>
        <v>00768200</v>
      </c>
    </row>
    <row r="1189" spans="1:2" x14ac:dyDescent="0.25">
      <c r="A1189" s="3">
        <v>1186</v>
      </c>
      <c r="B1189" s="3" t="str">
        <f>"00768203"</f>
        <v>00768203</v>
      </c>
    </row>
    <row r="1190" spans="1:2" x14ac:dyDescent="0.25">
      <c r="A1190" s="3">
        <v>1187</v>
      </c>
      <c r="B1190" s="3" t="str">
        <f>"00768210"</f>
        <v>00768210</v>
      </c>
    </row>
    <row r="1191" spans="1:2" x14ac:dyDescent="0.25">
      <c r="A1191" s="3">
        <v>1188</v>
      </c>
      <c r="B1191" s="3" t="str">
        <f>"00768211"</f>
        <v>00768211</v>
      </c>
    </row>
    <row r="1192" spans="1:2" x14ac:dyDescent="0.25">
      <c r="A1192" s="3">
        <v>1189</v>
      </c>
      <c r="B1192" s="3" t="str">
        <f>"00768213"</f>
        <v>00768213</v>
      </c>
    </row>
    <row r="1193" spans="1:2" x14ac:dyDescent="0.25">
      <c r="A1193" s="3">
        <v>1190</v>
      </c>
      <c r="B1193" s="3" t="str">
        <f>"00768215"</f>
        <v>00768215</v>
      </c>
    </row>
    <row r="1194" spans="1:2" x14ac:dyDescent="0.25">
      <c r="A1194" s="3">
        <v>1191</v>
      </c>
      <c r="B1194" s="3" t="str">
        <f>"00768217"</f>
        <v>00768217</v>
      </c>
    </row>
    <row r="1195" spans="1:2" x14ac:dyDescent="0.25">
      <c r="A1195" s="3">
        <v>1192</v>
      </c>
      <c r="B1195" s="3" t="str">
        <f>"00768222"</f>
        <v>00768222</v>
      </c>
    </row>
    <row r="1196" spans="1:2" x14ac:dyDescent="0.25">
      <c r="A1196" s="3">
        <v>1193</v>
      </c>
      <c r="B1196" s="3" t="str">
        <f>"00768224"</f>
        <v>00768224</v>
      </c>
    </row>
    <row r="1197" spans="1:2" x14ac:dyDescent="0.25">
      <c r="A1197" s="3">
        <v>1194</v>
      </c>
      <c r="B1197" s="3" t="str">
        <f>"00768229"</f>
        <v>00768229</v>
      </c>
    </row>
    <row r="1198" spans="1:2" x14ac:dyDescent="0.25">
      <c r="A1198" s="3">
        <v>1195</v>
      </c>
      <c r="B1198" s="3" t="str">
        <f>"00768232"</f>
        <v>00768232</v>
      </c>
    </row>
    <row r="1199" spans="1:2" x14ac:dyDescent="0.25">
      <c r="A1199" s="3">
        <v>1196</v>
      </c>
      <c r="B1199" s="3" t="str">
        <f>"00768235"</f>
        <v>00768235</v>
      </c>
    </row>
    <row r="1200" spans="1:2" x14ac:dyDescent="0.25">
      <c r="A1200" s="3">
        <v>1197</v>
      </c>
      <c r="B1200" s="3" t="str">
        <f>"00768236"</f>
        <v>00768236</v>
      </c>
    </row>
    <row r="1201" spans="1:2" x14ac:dyDescent="0.25">
      <c r="A1201" s="3">
        <v>1198</v>
      </c>
      <c r="B1201" s="3" t="str">
        <f>"00768237"</f>
        <v>00768237</v>
      </c>
    </row>
    <row r="1202" spans="1:2" x14ac:dyDescent="0.25">
      <c r="A1202" s="3">
        <v>1199</v>
      </c>
      <c r="B1202" s="3" t="str">
        <f>"00768245"</f>
        <v>00768245</v>
      </c>
    </row>
    <row r="1203" spans="1:2" x14ac:dyDescent="0.25">
      <c r="A1203" s="3">
        <v>1200</v>
      </c>
      <c r="B1203" s="3" t="str">
        <f>"00768247"</f>
        <v>00768247</v>
      </c>
    </row>
    <row r="1204" spans="1:2" x14ac:dyDescent="0.25">
      <c r="A1204" s="3">
        <v>1201</v>
      </c>
      <c r="B1204" s="3" t="str">
        <f>"00768249"</f>
        <v>00768249</v>
      </c>
    </row>
    <row r="1205" spans="1:2" x14ac:dyDescent="0.25">
      <c r="A1205" s="3">
        <v>1202</v>
      </c>
      <c r="B1205" s="3" t="str">
        <f>"00768250"</f>
        <v>00768250</v>
      </c>
    </row>
    <row r="1206" spans="1:2" x14ac:dyDescent="0.25">
      <c r="A1206" s="3">
        <v>1203</v>
      </c>
      <c r="B1206" s="3" t="str">
        <f>"00768251"</f>
        <v>00768251</v>
      </c>
    </row>
    <row r="1207" spans="1:2" x14ac:dyDescent="0.25">
      <c r="A1207" s="3">
        <v>1204</v>
      </c>
      <c r="B1207" s="3" t="str">
        <f>"00768263"</f>
        <v>00768263</v>
      </c>
    </row>
    <row r="1208" spans="1:2" x14ac:dyDescent="0.25">
      <c r="A1208" s="3">
        <v>1205</v>
      </c>
      <c r="B1208" s="3" t="str">
        <f>"00768268"</f>
        <v>00768268</v>
      </c>
    </row>
    <row r="1209" spans="1:2" x14ac:dyDescent="0.25">
      <c r="A1209" s="3">
        <v>1206</v>
      </c>
      <c r="B1209" s="3" t="str">
        <f>"00768283"</f>
        <v>00768283</v>
      </c>
    </row>
    <row r="1210" spans="1:2" x14ac:dyDescent="0.25">
      <c r="A1210" s="3">
        <v>1207</v>
      </c>
      <c r="B1210" s="3" t="str">
        <f>"00768286"</f>
        <v>00768286</v>
      </c>
    </row>
    <row r="1211" spans="1:2" x14ac:dyDescent="0.25">
      <c r="A1211" s="3">
        <v>1208</v>
      </c>
      <c r="B1211" s="3" t="str">
        <f>"00768288"</f>
        <v>00768288</v>
      </c>
    </row>
    <row r="1212" spans="1:2" x14ac:dyDescent="0.25">
      <c r="A1212" s="3">
        <v>1209</v>
      </c>
      <c r="B1212" s="3" t="str">
        <f>"00768292"</f>
        <v>00768292</v>
      </c>
    </row>
    <row r="1213" spans="1:2" x14ac:dyDescent="0.25">
      <c r="A1213" s="3">
        <v>1210</v>
      </c>
      <c r="B1213" s="3" t="str">
        <f>"00768296"</f>
        <v>00768296</v>
      </c>
    </row>
    <row r="1214" spans="1:2" x14ac:dyDescent="0.25">
      <c r="A1214" s="3">
        <v>1211</v>
      </c>
      <c r="B1214" s="3" t="str">
        <f>"00768299"</f>
        <v>00768299</v>
      </c>
    </row>
    <row r="1215" spans="1:2" x14ac:dyDescent="0.25">
      <c r="A1215" s="3">
        <v>1212</v>
      </c>
      <c r="B1215" s="3" t="str">
        <f>"00768304"</f>
        <v>00768304</v>
      </c>
    </row>
    <row r="1216" spans="1:2" x14ac:dyDescent="0.25">
      <c r="A1216" s="3">
        <v>1213</v>
      </c>
      <c r="B1216" s="3" t="str">
        <f>"00768310"</f>
        <v>00768310</v>
      </c>
    </row>
    <row r="1217" spans="1:2" x14ac:dyDescent="0.25">
      <c r="A1217" s="3">
        <v>1214</v>
      </c>
      <c r="B1217" s="3" t="str">
        <f>"00768317"</f>
        <v>00768317</v>
      </c>
    </row>
    <row r="1218" spans="1:2" x14ac:dyDescent="0.25">
      <c r="A1218" s="3">
        <v>1215</v>
      </c>
      <c r="B1218" s="3" t="str">
        <f>"00768325"</f>
        <v>00768325</v>
      </c>
    </row>
    <row r="1219" spans="1:2" x14ac:dyDescent="0.25">
      <c r="A1219" s="3">
        <v>1216</v>
      </c>
      <c r="B1219" s="3" t="str">
        <f>"00768329"</f>
        <v>00768329</v>
      </c>
    </row>
    <row r="1220" spans="1:2" x14ac:dyDescent="0.25">
      <c r="A1220" s="3">
        <v>1217</v>
      </c>
      <c r="B1220" s="3" t="str">
        <f>"00768337"</f>
        <v>00768337</v>
      </c>
    </row>
    <row r="1221" spans="1:2" x14ac:dyDescent="0.25">
      <c r="A1221" s="3">
        <v>1218</v>
      </c>
      <c r="B1221" s="3" t="str">
        <f>"00768343"</f>
        <v>00768343</v>
      </c>
    </row>
    <row r="1222" spans="1:2" x14ac:dyDescent="0.25">
      <c r="A1222" s="3">
        <v>1219</v>
      </c>
      <c r="B1222" s="3" t="str">
        <f>"00768347"</f>
        <v>00768347</v>
      </c>
    </row>
    <row r="1223" spans="1:2" x14ac:dyDescent="0.25">
      <c r="A1223" s="3">
        <v>1220</v>
      </c>
      <c r="B1223" s="3" t="str">
        <f>"00768352"</f>
        <v>00768352</v>
      </c>
    </row>
    <row r="1224" spans="1:2" x14ac:dyDescent="0.25">
      <c r="A1224" s="3">
        <v>1221</v>
      </c>
      <c r="B1224" s="3" t="str">
        <f>"00768361"</f>
        <v>00768361</v>
      </c>
    </row>
    <row r="1225" spans="1:2" x14ac:dyDescent="0.25">
      <c r="A1225" s="3">
        <v>1222</v>
      </c>
      <c r="B1225" s="3" t="str">
        <f>"00768365"</f>
        <v>00768365</v>
      </c>
    </row>
    <row r="1226" spans="1:2" x14ac:dyDescent="0.25">
      <c r="A1226" s="3">
        <v>1223</v>
      </c>
      <c r="B1226" s="3" t="str">
        <f>"00768369"</f>
        <v>00768369</v>
      </c>
    </row>
    <row r="1227" spans="1:2" x14ac:dyDescent="0.25">
      <c r="A1227" s="3">
        <v>1224</v>
      </c>
      <c r="B1227" s="3" t="str">
        <f>"00768372"</f>
        <v>00768372</v>
      </c>
    </row>
    <row r="1228" spans="1:2" x14ac:dyDescent="0.25">
      <c r="A1228" s="3">
        <v>1225</v>
      </c>
      <c r="B1228" s="3" t="str">
        <f>"00768374"</f>
        <v>00768374</v>
      </c>
    </row>
    <row r="1229" spans="1:2" x14ac:dyDescent="0.25">
      <c r="A1229" s="3">
        <v>1226</v>
      </c>
      <c r="B1229" s="3" t="str">
        <f>"00768375"</f>
        <v>00768375</v>
      </c>
    </row>
    <row r="1230" spans="1:2" x14ac:dyDescent="0.25">
      <c r="A1230" s="3">
        <v>1227</v>
      </c>
      <c r="B1230" s="3" t="str">
        <f>"00768398"</f>
        <v>00768398</v>
      </c>
    </row>
    <row r="1231" spans="1:2" x14ac:dyDescent="0.25">
      <c r="A1231" s="3">
        <v>1228</v>
      </c>
      <c r="B1231" s="3" t="str">
        <f>"00768410"</f>
        <v>00768410</v>
      </c>
    </row>
    <row r="1232" spans="1:2" x14ac:dyDescent="0.25">
      <c r="A1232" s="3">
        <v>1229</v>
      </c>
      <c r="B1232" s="3" t="str">
        <f>"00768413"</f>
        <v>00768413</v>
      </c>
    </row>
    <row r="1233" spans="1:2" x14ac:dyDescent="0.25">
      <c r="A1233" s="3">
        <v>1230</v>
      </c>
      <c r="B1233" s="3" t="str">
        <f>"00768419"</f>
        <v>00768419</v>
      </c>
    </row>
    <row r="1234" spans="1:2" x14ac:dyDescent="0.25">
      <c r="A1234" s="3">
        <v>1231</v>
      </c>
      <c r="B1234" s="3" t="str">
        <f>"00768428"</f>
        <v>00768428</v>
      </c>
    </row>
    <row r="1235" spans="1:2" x14ac:dyDescent="0.25">
      <c r="A1235" s="3">
        <v>1232</v>
      </c>
      <c r="B1235" s="3" t="str">
        <f>"00768433"</f>
        <v>00768433</v>
      </c>
    </row>
    <row r="1236" spans="1:2" x14ac:dyDescent="0.25">
      <c r="A1236" s="3">
        <v>1233</v>
      </c>
      <c r="B1236" s="3" t="str">
        <f>"00768441"</f>
        <v>00768441</v>
      </c>
    </row>
    <row r="1237" spans="1:2" x14ac:dyDescent="0.25">
      <c r="A1237" s="3">
        <v>1234</v>
      </c>
      <c r="B1237" s="3" t="str">
        <f>"00768443"</f>
        <v>00768443</v>
      </c>
    </row>
    <row r="1238" spans="1:2" x14ac:dyDescent="0.25">
      <c r="A1238" s="3">
        <v>1235</v>
      </c>
      <c r="B1238" s="3" t="str">
        <f>"00768444"</f>
        <v>00768444</v>
      </c>
    </row>
    <row r="1239" spans="1:2" x14ac:dyDescent="0.25">
      <c r="A1239" s="3">
        <v>1236</v>
      </c>
      <c r="B1239" s="3" t="str">
        <f>"00768445"</f>
        <v>00768445</v>
      </c>
    </row>
    <row r="1240" spans="1:2" x14ac:dyDescent="0.25">
      <c r="A1240" s="3">
        <v>1237</v>
      </c>
      <c r="B1240" s="3" t="str">
        <f>"00768446"</f>
        <v>00768446</v>
      </c>
    </row>
    <row r="1241" spans="1:2" x14ac:dyDescent="0.25">
      <c r="A1241" s="3">
        <v>1238</v>
      </c>
      <c r="B1241" s="3" t="str">
        <f>"00768454"</f>
        <v>00768454</v>
      </c>
    </row>
    <row r="1242" spans="1:2" x14ac:dyDescent="0.25">
      <c r="A1242" s="3">
        <v>1239</v>
      </c>
      <c r="B1242" s="3" t="str">
        <f>"00768456"</f>
        <v>00768456</v>
      </c>
    </row>
    <row r="1243" spans="1:2" x14ac:dyDescent="0.25">
      <c r="A1243" s="3">
        <v>1240</v>
      </c>
      <c r="B1243" s="3" t="str">
        <f>"00768458"</f>
        <v>00768458</v>
      </c>
    </row>
    <row r="1244" spans="1:2" x14ac:dyDescent="0.25">
      <c r="A1244" s="3">
        <v>1241</v>
      </c>
      <c r="B1244" s="3" t="str">
        <f>"00768486"</f>
        <v>00768486</v>
      </c>
    </row>
    <row r="1245" spans="1:2" x14ac:dyDescent="0.25">
      <c r="A1245" s="3">
        <v>1242</v>
      </c>
      <c r="B1245" s="3" t="str">
        <f>"20160705447"</f>
        <v>20160705447</v>
      </c>
    </row>
    <row r="1246" spans="1:2" x14ac:dyDescent="0.25">
      <c r="A1246" s="3">
        <v>1243</v>
      </c>
      <c r="B1246" s="3" t="str">
        <f>"200712000551"</f>
        <v>200712000551</v>
      </c>
    </row>
    <row r="1247" spans="1:2" x14ac:dyDescent="0.25">
      <c r="A1247" s="3">
        <v>1244</v>
      </c>
      <c r="B1247" s="3" t="str">
        <f>"200712000921"</f>
        <v>200712000921</v>
      </c>
    </row>
    <row r="1248" spans="1:2" x14ac:dyDescent="0.25">
      <c r="A1248" s="3">
        <v>1245</v>
      </c>
      <c r="B1248" s="3" t="str">
        <f>"200712002286"</f>
        <v>200712002286</v>
      </c>
    </row>
    <row r="1249" spans="1:2" x14ac:dyDescent="0.25">
      <c r="A1249" s="3">
        <v>1246</v>
      </c>
      <c r="B1249" s="3" t="str">
        <f>"200712003352"</f>
        <v>200712003352</v>
      </c>
    </row>
    <row r="1250" spans="1:2" x14ac:dyDescent="0.25">
      <c r="A1250" s="3">
        <v>1247</v>
      </c>
      <c r="B1250" s="3" t="str">
        <f>"200712003524"</f>
        <v>200712003524</v>
      </c>
    </row>
    <row r="1251" spans="1:2" x14ac:dyDescent="0.25">
      <c r="A1251" s="3">
        <v>1248</v>
      </c>
      <c r="B1251" s="3" t="str">
        <f>"200712005210"</f>
        <v>200712005210</v>
      </c>
    </row>
    <row r="1252" spans="1:2" x14ac:dyDescent="0.25">
      <c r="A1252" s="3">
        <v>1249</v>
      </c>
      <c r="B1252" s="3" t="str">
        <f>"200712005664"</f>
        <v>200712005664</v>
      </c>
    </row>
    <row r="1253" spans="1:2" x14ac:dyDescent="0.25">
      <c r="A1253" s="3">
        <v>1250</v>
      </c>
      <c r="B1253" s="3" t="str">
        <f>"200712005782"</f>
        <v>200712005782</v>
      </c>
    </row>
    <row r="1254" spans="1:2" x14ac:dyDescent="0.25">
      <c r="A1254" s="3">
        <v>1251</v>
      </c>
      <c r="B1254" s="3" t="str">
        <f>"200801003733"</f>
        <v>200801003733</v>
      </c>
    </row>
    <row r="1255" spans="1:2" x14ac:dyDescent="0.25">
      <c r="A1255" s="3">
        <v>1252</v>
      </c>
      <c r="B1255" s="3" t="str">
        <f>"200801006015"</f>
        <v>200801006015</v>
      </c>
    </row>
    <row r="1256" spans="1:2" x14ac:dyDescent="0.25">
      <c r="A1256" s="3">
        <v>1253</v>
      </c>
      <c r="B1256" s="3" t="str">
        <f>"200802009180"</f>
        <v>200802009180</v>
      </c>
    </row>
    <row r="1257" spans="1:2" x14ac:dyDescent="0.25">
      <c r="A1257" s="3">
        <v>1254</v>
      </c>
      <c r="B1257" s="3" t="str">
        <f>"200805000168"</f>
        <v>200805000168</v>
      </c>
    </row>
    <row r="1258" spans="1:2" x14ac:dyDescent="0.25">
      <c r="A1258" s="3">
        <v>1255</v>
      </c>
      <c r="B1258" s="3" t="str">
        <f>"200806000694"</f>
        <v>200806000694</v>
      </c>
    </row>
    <row r="1259" spans="1:2" x14ac:dyDescent="0.25">
      <c r="A1259" s="3">
        <v>1256</v>
      </c>
      <c r="B1259" s="3" t="str">
        <f>"200808000730"</f>
        <v>200808000730</v>
      </c>
    </row>
    <row r="1260" spans="1:2" x14ac:dyDescent="0.25">
      <c r="A1260" s="3">
        <v>1257</v>
      </c>
      <c r="B1260" s="3" t="str">
        <f>"200809000566"</f>
        <v>200809000566</v>
      </c>
    </row>
    <row r="1261" spans="1:2" x14ac:dyDescent="0.25">
      <c r="A1261" s="3">
        <v>1258</v>
      </c>
      <c r="B1261" s="3" t="str">
        <f>"200809000679"</f>
        <v>200809000679</v>
      </c>
    </row>
    <row r="1262" spans="1:2" x14ac:dyDescent="0.25">
      <c r="A1262" s="3">
        <v>1259</v>
      </c>
      <c r="B1262" s="3" t="str">
        <f>"200901000927"</f>
        <v>200901000927</v>
      </c>
    </row>
    <row r="1263" spans="1:2" x14ac:dyDescent="0.25">
      <c r="A1263" s="3">
        <v>1260</v>
      </c>
      <c r="B1263" s="3" t="str">
        <f>"200906000020"</f>
        <v>200906000020</v>
      </c>
    </row>
    <row r="1264" spans="1:2" x14ac:dyDescent="0.25">
      <c r="A1264" s="3">
        <v>1261</v>
      </c>
      <c r="B1264" s="3" t="str">
        <f>"200906000255"</f>
        <v>200906000255</v>
      </c>
    </row>
    <row r="1265" spans="1:2" x14ac:dyDescent="0.25">
      <c r="A1265" s="3">
        <v>1262</v>
      </c>
      <c r="B1265" s="3" t="str">
        <f>"200907000198"</f>
        <v>200907000198</v>
      </c>
    </row>
    <row r="1266" spans="1:2" x14ac:dyDescent="0.25">
      <c r="A1266" s="3">
        <v>1263</v>
      </c>
      <c r="B1266" s="3" t="str">
        <f>"200907000257"</f>
        <v>200907000257</v>
      </c>
    </row>
    <row r="1267" spans="1:2" x14ac:dyDescent="0.25">
      <c r="A1267" s="3">
        <v>1264</v>
      </c>
      <c r="B1267" s="3" t="str">
        <f>"200910000375"</f>
        <v>200910000375</v>
      </c>
    </row>
    <row r="1268" spans="1:2" x14ac:dyDescent="0.25">
      <c r="A1268" s="3">
        <v>1265</v>
      </c>
      <c r="B1268" s="3" t="str">
        <f>"200910000558"</f>
        <v>200910000558</v>
      </c>
    </row>
    <row r="1269" spans="1:2" x14ac:dyDescent="0.25">
      <c r="A1269" s="3">
        <v>1266</v>
      </c>
      <c r="B1269" s="3" t="str">
        <f>"201103000404"</f>
        <v>201103000404</v>
      </c>
    </row>
    <row r="1270" spans="1:2" x14ac:dyDescent="0.25">
      <c r="A1270" s="3">
        <v>1267</v>
      </c>
      <c r="B1270" s="3" t="str">
        <f>"201106000118"</f>
        <v>201106000118</v>
      </c>
    </row>
    <row r="1271" spans="1:2" x14ac:dyDescent="0.25">
      <c r="A1271" s="3">
        <v>1268</v>
      </c>
      <c r="B1271" s="3" t="str">
        <f>"201202000013"</f>
        <v>201202000013</v>
      </c>
    </row>
    <row r="1272" spans="1:2" x14ac:dyDescent="0.25">
      <c r="A1272" s="3">
        <v>1269</v>
      </c>
      <c r="B1272" s="3" t="str">
        <f>"201202000053"</f>
        <v>201202000053</v>
      </c>
    </row>
    <row r="1273" spans="1:2" x14ac:dyDescent="0.25">
      <c r="A1273" s="3">
        <v>1270</v>
      </c>
      <c r="B1273" s="3" t="str">
        <f>"201207000133"</f>
        <v>201207000133</v>
      </c>
    </row>
    <row r="1274" spans="1:2" x14ac:dyDescent="0.25">
      <c r="A1274" s="3">
        <v>1271</v>
      </c>
      <c r="B1274" s="3" t="str">
        <f>"201303000179"</f>
        <v>201303000179</v>
      </c>
    </row>
    <row r="1275" spans="1:2" x14ac:dyDescent="0.25">
      <c r="A1275" s="3">
        <v>1272</v>
      </c>
      <c r="B1275" s="3" t="str">
        <f>"201304001901"</f>
        <v>201304001901</v>
      </c>
    </row>
    <row r="1276" spans="1:2" x14ac:dyDescent="0.25">
      <c r="A1276" s="3">
        <v>1273</v>
      </c>
      <c r="B1276" s="3" t="str">
        <f>"201304006594"</f>
        <v>201304006594</v>
      </c>
    </row>
    <row r="1277" spans="1:2" x14ac:dyDescent="0.25">
      <c r="A1277" s="3">
        <v>1274</v>
      </c>
      <c r="B1277" s="3" t="str">
        <f>"201401000510"</f>
        <v>201401000510</v>
      </c>
    </row>
    <row r="1278" spans="1:2" x14ac:dyDescent="0.25">
      <c r="A1278" s="3">
        <v>1275</v>
      </c>
      <c r="B1278" s="3" t="str">
        <f>"201401002642"</f>
        <v>201401002642</v>
      </c>
    </row>
    <row r="1279" spans="1:2" x14ac:dyDescent="0.25">
      <c r="A1279" s="3">
        <v>1276</v>
      </c>
      <c r="B1279" s="3" t="str">
        <f>"201402000325"</f>
        <v>201402000325</v>
      </c>
    </row>
    <row r="1280" spans="1:2" x14ac:dyDescent="0.25">
      <c r="A1280" s="3">
        <v>1277</v>
      </c>
      <c r="B1280" s="3" t="str">
        <f>"201402001427"</f>
        <v>201402001427</v>
      </c>
    </row>
    <row r="1281" spans="1:2" x14ac:dyDescent="0.25">
      <c r="A1281" s="3">
        <v>1278</v>
      </c>
      <c r="B1281" s="3" t="str">
        <f>"201402001511"</f>
        <v>201402001511</v>
      </c>
    </row>
    <row r="1282" spans="1:2" x14ac:dyDescent="0.25">
      <c r="A1282" s="3">
        <v>1279</v>
      </c>
      <c r="B1282" s="3" t="str">
        <f>"201402002767"</f>
        <v>201402002767</v>
      </c>
    </row>
    <row r="1283" spans="1:2" x14ac:dyDescent="0.25">
      <c r="A1283" s="3">
        <v>1280</v>
      </c>
      <c r="B1283" s="3" t="str">
        <f>"201402002954"</f>
        <v>201402002954</v>
      </c>
    </row>
    <row r="1284" spans="1:2" x14ac:dyDescent="0.25">
      <c r="A1284" s="3">
        <v>1281</v>
      </c>
      <c r="B1284" s="3" t="str">
        <f>"201402003223"</f>
        <v>201402003223</v>
      </c>
    </row>
    <row r="1285" spans="1:2" x14ac:dyDescent="0.25">
      <c r="A1285" s="3">
        <v>1282</v>
      </c>
      <c r="B1285" s="3" t="str">
        <f>"201402003344"</f>
        <v>201402003344</v>
      </c>
    </row>
    <row r="1286" spans="1:2" x14ac:dyDescent="0.25">
      <c r="A1286" s="3">
        <v>1283</v>
      </c>
      <c r="B1286" s="3" t="str">
        <f>"201402006185"</f>
        <v>201402006185</v>
      </c>
    </row>
    <row r="1287" spans="1:2" x14ac:dyDescent="0.25">
      <c r="A1287" s="3">
        <v>1284</v>
      </c>
      <c r="B1287" s="3" t="str">
        <f>"201402006227"</f>
        <v>201402006227</v>
      </c>
    </row>
    <row r="1288" spans="1:2" x14ac:dyDescent="0.25">
      <c r="A1288" s="3">
        <v>1285</v>
      </c>
      <c r="B1288" s="3" t="str">
        <f>"201402007106"</f>
        <v>201402007106</v>
      </c>
    </row>
    <row r="1289" spans="1:2" x14ac:dyDescent="0.25">
      <c r="A1289" s="3">
        <v>1286</v>
      </c>
      <c r="B1289" s="3" t="str">
        <f>"201402007573"</f>
        <v>201402007573</v>
      </c>
    </row>
    <row r="1290" spans="1:2" x14ac:dyDescent="0.25">
      <c r="A1290" s="3">
        <v>1287</v>
      </c>
      <c r="B1290" s="3" t="str">
        <f>"201402008290"</f>
        <v>201402008290</v>
      </c>
    </row>
    <row r="1291" spans="1:2" x14ac:dyDescent="0.25">
      <c r="A1291" s="3">
        <v>1288</v>
      </c>
      <c r="B1291" s="3" t="str">
        <f>"201402009006"</f>
        <v>201402009006</v>
      </c>
    </row>
    <row r="1292" spans="1:2" x14ac:dyDescent="0.25">
      <c r="A1292" s="3">
        <v>1289</v>
      </c>
      <c r="B1292" s="3" t="str">
        <f>"201402011752"</f>
        <v>201402011752</v>
      </c>
    </row>
    <row r="1293" spans="1:2" x14ac:dyDescent="0.25">
      <c r="A1293" s="3">
        <v>1290</v>
      </c>
      <c r="B1293" s="3" t="str">
        <f>"201402012559"</f>
        <v>201402012559</v>
      </c>
    </row>
    <row r="1294" spans="1:2" x14ac:dyDescent="0.25">
      <c r="A1294" s="3">
        <v>1291</v>
      </c>
      <c r="B1294" s="3" t="str">
        <f>"201405001582"</f>
        <v>201405001582</v>
      </c>
    </row>
    <row r="1295" spans="1:2" x14ac:dyDescent="0.25">
      <c r="A1295" s="3">
        <v>1292</v>
      </c>
      <c r="B1295" s="3" t="str">
        <f>"201405001677"</f>
        <v>201405001677</v>
      </c>
    </row>
    <row r="1296" spans="1:2" x14ac:dyDescent="0.25">
      <c r="A1296" s="3">
        <v>1293</v>
      </c>
      <c r="B1296" s="3" t="str">
        <f>"201405001691"</f>
        <v>201405001691</v>
      </c>
    </row>
    <row r="1297" spans="1:2" x14ac:dyDescent="0.25">
      <c r="A1297" s="3">
        <v>1294</v>
      </c>
      <c r="B1297" s="3" t="str">
        <f>"201405001708"</f>
        <v>201405001708</v>
      </c>
    </row>
    <row r="1298" spans="1:2" x14ac:dyDescent="0.25">
      <c r="A1298" s="3">
        <v>1295</v>
      </c>
      <c r="B1298" s="3" t="str">
        <f>"201406001067"</f>
        <v>201406001067</v>
      </c>
    </row>
    <row r="1299" spans="1:2" x14ac:dyDescent="0.25">
      <c r="A1299" s="3">
        <v>1296</v>
      </c>
      <c r="B1299" s="3" t="str">
        <f>"201406001578"</f>
        <v>201406001578</v>
      </c>
    </row>
    <row r="1300" spans="1:2" x14ac:dyDescent="0.25">
      <c r="A1300" s="3">
        <v>1297</v>
      </c>
      <c r="B1300" s="3" t="str">
        <f>"201406002749"</f>
        <v>201406002749</v>
      </c>
    </row>
    <row r="1301" spans="1:2" x14ac:dyDescent="0.25">
      <c r="A1301" s="3">
        <v>1298</v>
      </c>
      <c r="B1301" s="3" t="str">
        <f>"201406003244"</f>
        <v>201406003244</v>
      </c>
    </row>
    <row r="1302" spans="1:2" x14ac:dyDescent="0.25">
      <c r="A1302" s="3">
        <v>1299</v>
      </c>
      <c r="B1302" s="3" t="str">
        <f>"201406004806"</f>
        <v>201406004806</v>
      </c>
    </row>
    <row r="1303" spans="1:2" x14ac:dyDescent="0.25">
      <c r="A1303" s="3">
        <v>1300</v>
      </c>
      <c r="B1303" s="3" t="str">
        <f>"201406005106"</f>
        <v>201406005106</v>
      </c>
    </row>
    <row r="1304" spans="1:2" x14ac:dyDescent="0.25">
      <c r="A1304" s="3">
        <v>1301</v>
      </c>
      <c r="B1304" s="3" t="str">
        <f>"201406006070"</f>
        <v>201406006070</v>
      </c>
    </row>
    <row r="1305" spans="1:2" x14ac:dyDescent="0.25">
      <c r="A1305" s="3">
        <v>1302</v>
      </c>
      <c r="B1305" s="3" t="str">
        <f>"201406006136"</f>
        <v>201406006136</v>
      </c>
    </row>
    <row r="1306" spans="1:2" x14ac:dyDescent="0.25">
      <c r="A1306" s="3">
        <v>1303</v>
      </c>
      <c r="B1306" s="3" t="str">
        <f>"201406009443"</f>
        <v>201406009443</v>
      </c>
    </row>
    <row r="1307" spans="1:2" x14ac:dyDescent="0.25">
      <c r="A1307" s="3">
        <v>1304</v>
      </c>
      <c r="B1307" s="3" t="str">
        <f>"201406010490"</f>
        <v>201406010490</v>
      </c>
    </row>
    <row r="1308" spans="1:2" x14ac:dyDescent="0.25">
      <c r="A1308" s="3">
        <v>1305</v>
      </c>
      <c r="B1308" s="3" t="str">
        <f>"201406011013"</f>
        <v>201406011013</v>
      </c>
    </row>
    <row r="1309" spans="1:2" x14ac:dyDescent="0.25">
      <c r="A1309" s="3">
        <v>1306</v>
      </c>
      <c r="B1309" s="3" t="str">
        <f>"201406011158"</f>
        <v>201406011158</v>
      </c>
    </row>
    <row r="1310" spans="1:2" x14ac:dyDescent="0.25">
      <c r="A1310" s="3">
        <v>1307</v>
      </c>
      <c r="B1310" s="3" t="str">
        <f>"201406017414"</f>
        <v>201406017414</v>
      </c>
    </row>
    <row r="1311" spans="1:2" x14ac:dyDescent="0.25">
      <c r="A1311" s="3">
        <v>1308</v>
      </c>
      <c r="B1311" s="3" t="str">
        <f>"201406018107"</f>
        <v>201406018107</v>
      </c>
    </row>
    <row r="1312" spans="1:2" x14ac:dyDescent="0.25">
      <c r="A1312" s="3">
        <v>1309</v>
      </c>
      <c r="B1312" s="3" t="str">
        <f>"201406019003"</f>
        <v>201406019003</v>
      </c>
    </row>
    <row r="1313" spans="1:2" x14ac:dyDescent="0.25">
      <c r="A1313" s="3">
        <v>1310</v>
      </c>
      <c r="B1313" s="3" t="str">
        <f>"201406019258"</f>
        <v>201406019258</v>
      </c>
    </row>
    <row r="1314" spans="1:2" x14ac:dyDescent="0.25">
      <c r="A1314" s="3">
        <v>1311</v>
      </c>
      <c r="B1314" s="3" t="str">
        <f>"201408000196"</f>
        <v>201408000196</v>
      </c>
    </row>
    <row r="1315" spans="1:2" x14ac:dyDescent="0.25">
      <c r="A1315" s="3">
        <v>1312</v>
      </c>
      <c r="B1315" s="3" t="str">
        <f>"201409000234"</f>
        <v>201409000234</v>
      </c>
    </row>
    <row r="1316" spans="1:2" x14ac:dyDescent="0.25">
      <c r="A1316" s="3">
        <v>1313</v>
      </c>
      <c r="B1316" s="3" t="str">
        <f>"201409000331"</f>
        <v>201409000331</v>
      </c>
    </row>
    <row r="1317" spans="1:2" x14ac:dyDescent="0.25">
      <c r="A1317" s="3">
        <v>1314</v>
      </c>
      <c r="B1317" s="3" t="str">
        <f>"201409000394"</f>
        <v>201409000394</v>
      </c>
    </row>
    <row r="1318" spans="1:2" x14ac:dyDescent="0.25">
      <c r="A1318" s="3">
        <v>1315</v>
      </c>
      <c r="B1318" s="3" t="str">
        <f>"201409000597"</f>
        <v>201409000597</v>
      </c>
    </row>
    <row r="1319" spans="1:2" x14ac:dyDescent="0.25">
      <c r="A1319" s="3">
        <v>1316</v>
      </c>
      <c r="B1319" s="3" t="str">
        <f>"201409000678"</f>
        <v>201409000678</v>
      </c>
    </row>
    <row r="1320" spans="1:2" x14ac:dyDescent="0.25">
      <c r="A1320" s="3">
        <v>1317</v>
      </c>
      <c r="B1320" s="3" t="str">
        <f>"201409000734"</f>
        <v>201409000734</v>
      </c>
    </row>
    <row r="1321" spans="1:2" x14ac:dyDescent="0.25">
      <c r="A1321" s="3">
        <v>1318</v>
      </c>
      <c r="B1321" s="3" t="str">
        <f>"201409000756"</f>
        <v>201409000756</v>
      </c>
    </row>
    <row r="1322" spans="1:2" x14ac:dyDescent="0.25">
      <c r="A1322" s="3">
        <v>1319</v>
      </c>
      <c r="B1322" s="3" t="str">
        <f>"201409001045"</f>
        <v>201409001045</v>
      </c>
    </row>
    <row r="1323" spans="1:2" x14ac:dyDescent="0.25">
      <c r="A1323" s="3">
        <v>1320</v>
      </c>
      <c r="B1323" s="3" t="str">
        <f>"201409001125"</f>
        <v>201409001125</v>
      </c>
    </row>
    <row r="1324" spans="1:2" x14ac:dyDescent="0.25">
      <c r="A1324" s="3">
        <v>1321</v>
      </c>
      <c r="B1324" s="3" t="str">
        <f>"201409001155"</f>
        <v>201409001155</v>
      </c>
    </row>
    <row r="1325" spans="1:2" x14ac:dyDescent="0.25">
      <c r="A1325" s="3">
        <v>1322</v>
      </c>
      <c r="B1325" s="3" t="str">
        <f>"201409001160"</f>
        <v>201409001160</v>
      </c>
    </row>
    <row r="1326" spans="1:2" x14ac:dyDescent="0.25">
      <c r="A1326" s="3">
        <v>1323</v>
      </c>
      <c r="B1326" s="3" t="str">
        <f>"201409001258"</f>
        <v>201409001258</v>
      </c>
    </row>
    <row r="1327" spans="1:2" x14ac:dyDescent="0.25">
      <c r="A1327" s="3">
        <v>1324</v>
      </c>
      <c r="B1327" s="3" t="str">
        <f>"201409001490"</f>
        <v>201409001490</v>
      </c>
    </row>
    <row r="1328" spans="1:2" x14ac:dyDescent="0.25">
      <c r="A1328" s="3">
        <v>1325</v>
      </c>
      <c r="B1328" s="3" t="str">
        <f>"201409001561"</f>
        <v>201409001561</v>
      </c>
    </row>
    <row r="1329" spans="1:2" x14ac:dyDescent="0.25">
      <c r="A1329" s="3">
        <v>1326</v>
      </c>
      <c r="B1329" s="3" t="str">
        <f>"201409001644"</f>
        <v>201409001644</v>
      </c>
    </row>
    <row r="1330" spans="1:2" x14ac:dyDescent="0.25">
      <c r="A1330" s="3">
        <v>1327</v>
      </c>
      <c r="B1330" s="3" t="str">
        <f>"201409001780"</f>
        <v>201409001780</v>
      </c>
    </row>
    <row r="1331" spans="1:2" x14ac:dyDescent="0.25">
      <c r="A1331" s="3">
        <v>1328</v>
      </c>
      <c r="B1331" s="3" t="str">
        <f>"201409002537"</f>
        <v>201409002537</v>
      </c>
    </row>
    <row r="1332" spans="1:2" x14ac:dyDescent="0.25">
      <c r="A1332" s="3">
        <v>1329</v>
      </c>
      <c r="B1332" s="3" t="str">
        <f>"201409002599"</f>
        <v>201409002599</v>
      </c>
    </row>
    <row r="1333" spans="1:2" x14ac:dyDescent="0.25">
      <c r="A1333" s="3">
        <v>1330</v>
      </c>
      <c r="B1333" s="3" t="str">
        <f>"201409002846"</f>
        <v>201409002846</v>
      </c>
    </row>
    <row r="1334" spans="1:2" x14ac:dyDescent="0.25">
      <c r="A1334" s="3">
        <v>1331</v>
      </c>
      <c r="B1334" s="3" t="str">
        <f>"201409002919"</f>
        <v>201409002919</v>
      </c>
    </row>
    <row r="1335" spans="1:2" x14ac:dyDescent="0.25">
      <c r="A1335" s="3">
        <v>1332</v>
      </c>
      <c r="B1335" s="3" t="str">
        <f>"201409003341"</f>
        <v>201409003341</v>
      </c>
    </row>
    <row r="1336" spans="1:2" x14ac:dyDescent="0.25">
      <c r="A1336" s="3">
        <v>1333</v>
      </c>
      <c r="B1336" s="3" t="str">
        <f>"201409003424"</f>
        <v>201409003424</v>
      </c>
    </row>
    <row r="1337" spans="1:2" x14ac:dyDescent="0.25">
      <c r="A1337" s="3">
        <v>1334</v>
      </c>
      <c r="B1337" s="3" t="str">
        <f>"201409003734"</f>
        <v>201409003734</v>
      </c>
    </row>
    <row r="1338" spans="1:2" x14ac:dyDescent="0.25">
      <c r="A1338" s="3">
        <v>1335</v>
      </c>
      <c r="B1338" s="3" t="str">
        <f>"201409004090"</f>
        <v>201409004090</v>
      </c>
    </row>
    <row r="1339" spans="1:2" x14ac:dyDescent="0.25">
      <c r="A1339" s="3">
        <v>1336</v>
      </c>
      <c r="B1339" s="3" t="str">
        <f>"201409004284"</f>
        <v>201409004284</v>
      </c>
    </row>
    <row r="1340" spans="1:2" x14ac:dyDescent="0.25">
      <c r="A1340" s="3">
        <v>1337</v>
      </c>
      <c r="B1340" s="3" t="str">
        <f>"201409004297"</f>
        <v>201409004297</v>
      </c>
    </row>
    <row r="1341" spans="1:2" x14ac:dyDescent="0.25">
      <c r="A1341" s="3">
        <v>1338</v>
      </c>
      <c r="B1341" s="3" t="str">
        <f>"201409004414"</f>
        <v>201409004414</v>
      </c>
    </row>
    <row r="1342" spans="1:2" x14ac:dyDescent="0.25">
      <c r="A1342" s="3">
        <v>1339</v>
      </c>
      <c r="B1342" s="3" t="str">
        <f>"201409004444"</f>
        <v>201409004444</v>
      </c>
    </row>
    <row r="1343" spans="1:2" x14ac:dyDescent="0.25">
      <c r="A1343" s="3">
        <v>1340</v>
      </c>
      <c r="B1343" s="3" t="str">
        <f>"201409004502"</f>
        <v>201409004502</v>
      </c>
    </row>
    <row r="1344" spans="1:2" x14ac:dyDescent="0.25">
      <c r="A1344" s="3">
        <v>1341</v>
      </c>
      <c r="B1344" s="3" t="str">
        <f>"201409004672"</f>
        <v>201409004672</v>
      </c>
    </row>
    <row r="1345" spans="1:2" x14ac:dyDescent="0.25">
      <c r="A1345" s="3">
        <v>1342</v>
      </c>
      <c r="B1345" s="3" t="str">
        <f>"201409004796"</f>
        <v>201409004796</v>
      </c>
    </row>
    <row r="1346" spans="1:2" x14ac:dyDescent="0.25">
      <c r="A1346" s="3">
        <v>1343</v>
      </c>
      <c r="B1346" s="3" t="str">
        <f>"201409004836"</f>
        <v>201409004836</v>
      </c>
    </row>
    <row r="1347" spans="1:2" x14ac:dyDescent="0.25">
      <c r="A1347" s="3">
        <v>1344</v>
      </c>
      <c r="B1347" s="3" t="str">
        <f>"201409004841"</f>
        <v>201409004841</v>
      </c>
    </row>
    <row r="1348" spans="1:2" x14ac:dyDescent="0.25">
      <c r="A1348" s="3">
        <v>1345</v>
      </c>
      <c r="B1348" s="3" t="str">
        <f>"201409005042"</f>
        <v>201409005042</v>
      </c>
    </row>
    <row r="1349" spans="1:2" x14ac:dyDescent="0.25">
      <c r="A1349" s="3">
        <v>1346</v>
      </c>
      <c r="B1349" s="3" t="str">
        <f>"201409005056"</f>
        <v>201409005056</v>
      </c>
    </row>
    <row r="1350" spans="1:2" x14ac:dyDescent="0.25">
      <c r="A1350" s="3">
        <v>1347</v>
      </c>
      <c r="B1350" s="3" t="str">
        <f>"201409005124"</f>
        <v>201409005124</v>
      </c>
    </row>
    <row r="1351" spans="1:2" x14ac:dyDescent="0.25">
      <c r="A1351" s="3">
        <v>1348</v>
      </c>
      <c r="B1351" s="3" t="str">
        <f>"201409005237"</f>
        <v>201409005237</v>
      </c>
    </row>
    <row r="1352" spans="1:2" x14ac:dyDescent="0.25">
      <c r="A1352" s="3">
        <v>1349</v>
      </c>
      <c r="B1352" s="3" t="str">
        <f>"201409005385"</f>
        <v>201409005385</v>
      </c>
    </row>
    <row r="1353" spans="1:2" x14ac:dyDescent="0.25">
      <c r="A1353" s="3">
        <v>1350</v>
      </c>
      <c r="B1353" s="3" t="str">
        <f>"201409005402"</f>
        <v>201409005402</v>
      </c>
    </row>
    <row r="1354" spans="1:2" x14ac:dyDescent="0.25">
      <c r="A1354" s="3">
        <v>1351</v>
      </c>
      <c r="B1354" s="3" t="str">
        <f>"201409005845"</f>
        <v>201409005845</v>
      </c>
    </row>
    <row r="1355" spans="1:2" x14ac:dyDescent="0.25">
      <c r="A1355" s="3">
        <v>1352</v>
      </c>
      <c r="B1355" s="3" t="str">
        <f>"201409005967"</f>
        <v>201409005967</v>
      </c>
    </row>
    <row r="1356" spans="1:2" x14ac:dyDescent="0.25">
      <c r="A1356" s="3">
        <v>1353</v>
      </c>
      <c r="B1356" s="3" t="str">
        <f>"201409006074"</f>
        <v>201409006074</v>
      </c>
    </row>
    <row r="1357" spans="1:2" x14ac:dyDescent="0.25">
      <c r="A1357" s="3">
        <v>1354</v>
      </c>
      <c r="B1357" s="3" t="str">
        <f>"201409006175"</f>
        <v>201409006175</v>
      </c>
    </row>
    <row r="1358" spans="1:2" x14ac:dyDescent="0.25">
      <c r="A1358" s="3">
        <v>1355</v>
      </c>
      <c r="B1358" s="3" t="str">
        <f>"201409006205"</f>
        <v>201409006205</v>
      </c>
    </row>
    <row r="1359" spans="1:2" x14ac:dyDescent="0.25">
      <c r="A1359" s="3">
        <v>1356</v>
      </c>
      <c r="B1359" s="3" t="str">
        <f>"201409006480"</f>
        <v>201409006480</v>
      </c>
    </row>
    <row r="1360" spans="1:2" x14ac:dyDescent="0.25">
      <c r="A1360" s="3">
        <v>1357</v>
      </c>
      <c r="B1360" s="3" t="str">
        <f>"201409006813"</f>
        <v>201409006813</v>
      </c>
    </row>
    <row r="1361" spans="1:2" x14ac:dyDescent="0.25">
      <c r="A1361" s="3">
        <v>1358</v>
      </c>
      <c r="B1361" s="3" t="str">
        <f>"201409006909"</f>
        <v>201409006909</v>
      </c>
    </row>
    <row r="1362" spans="1:2" x14ac:dyDescent="0.25">
      <c r="A1362" s="3">
        <v>1359</v>
      </c>
      <c r="B1362" s="3" t="str">
        <f>"201409007152"</f>
        <v>201409007152</v>
      </c>
    </row>
    <row r="1363" spans="1:2" x14ac:dyDescent="0.25">
      <c r="A1363" s="3">
        <v>1360</v>
      </c>
      <c r="B1363" s="3" t="str">
        <f>"201409007208"</f>
        <v>201409007208</v>
      </c>
    </row>
    <row r="1364" spans="1:2" x14ac:dyDescent="0.25">
      <c r="A1364" s="3">
        <v>1361</v>
      </c>
      <c r="B1364" s="3" t="str">
        <f>"201410000274"</f>
        <v>201410000274</v>
      </c>
    </row>
    <row r="1365" spans="1:2" x14ac:dyDescent="0.25">
      <c r="A1365" s="3">
        <v>1362</v>
      </c>
      <c r="B1365" s="3" t="str">
        <f>"201410000537"</f>
        <v>201410000537</v>
      </c>
    </row>
    <row r="1366" spans="1:2" x14ac:dyDescent="0.25">
      <c r="A1366" s="3">
        <v>1363</v>
      </c>
      <c r="B1366" s="3" t="str">
        <f>"201410000549"</f>
        <v>201410000549</v>
      </c>
    </row>
    <row r="1367" spans="1:2" x14ac:dyDescent="0.25">
      <c r="A1367" s="3">
        <v>1364</v>
      </c>
      <c r="B1367" s="3" t="str">
        <f>"201410000869"</f>
        <v>201410000869</v>
      </c>
    </row>
    <row r="1368" spans="1:2" x14ac:dyDescent="0.25">
      <c r="A1368" s="3">
        <v>1365</v>
      </c>
      <c r="B1368" s="3" t="str">
        <f>"201410001425"</f>
        <v>201410001425</v>
      </c>
    </row>
    <row r="1369" spans="1:2" x14ac:dyDescent="0.25">
      <c r="A1369" s="3">
        <v>1366</v>
      </c>
      <c r="B1369" s="3" t="str">
        <f>"201410001459"</f>
        <v>201410001459</v>
      </c>
    </row>
    <row r="1370" spans="1:2" x14ac:dyDescent="0.25">
      <c r="A1370" s="3">
        <v>1367</v>
      </c>
      <c r="B1370" s="3" t="str">
        <f>"201410001513"</f>
        <v>201410001513</v>
      </c>
    </row>
    <row r="1371" spans="1:2" x14ac:dyDescent="0.25">
      <c r="A1371" s="3">
        <v>1368</v>
      </c>
      <c r="B1371" s="3" t="str">
        <f>"201410001612"</f>
        <v>201410001612</v>
      </c>
    </row>
    <row r="1372" spans="1:2" x14ac:dyDescent="0.25">
      <c r="A1372" s="3">
        <v>1369</v>
      </c>
      <c r="B1372" s="3" t="str">
        <f>"201410001991"</f>
        <v>201410001991</v>
      </c>
    </row>
    <row r="1373" spans="1:2" x14ac:dyDescent="0.25">
      <c r="A1373" s="3">
        <v>1370</v>
      </c>
      <c r="B1373" s="3" t="str">
        <f>"201410002001"</f>
        <v>201410002001</v>
      </c>
    </row>
    <row r="1374" spans="1:2" x14ac:dyDescent="0.25">
      <c r="A1374" s="3">
        <v>1371</v>
      </c>
      <c r="B1374" s="3" t="str">
        <f>"201410002179"</f>
        <v>201410002179</v>
      </c>
    </row>
    <row r="1375" spans="1:2" x14ac:dyDescent="0.25">
      <c r="A1375" s="3">
        <v>1372</v>
      </c>
      <c r="B1375" s="3" t="str">
        <f>"201410002574"</f>
        <v>201410002574</v>
      </c>
    </row>
    <row r="1376" spans="1:2" x14ac:dyDescent="0.25">
      <c r="A1376" s="3">
        <v>1373</v>
      </c>
      <c r="B1376" s="3" t="str">
        <f>"201410002652"</f>
        <v>201410002652</v>
      </c>
    </row>
    <row r="1377" spans="1:2" x14ac:dyDescent="0.25">
      <c r="A1377" s="3">
        <v>1374</v>
      </c>
      <c r="B1377" s="3" t="str">
        <f>"201410002666"</f>
        <v>201410002666</v>
      </c>
    </row>
    <row r="1378" spans="1:2" x14ac:dyDescent="0.25">
      <c r="A1378" s="3">
        <v>1375</v>
      </c>
      <c r="B1378" s="3" t="str">
        <f>"201410002733"</f>
        <v>201410002733</v>
      </c>
    </row>
    <row r="1379" spans="1:2" x14ac:dyDescent="0.25">
      <c r="A1379" s="3">
        <v>1376</v>
      </c>
      <c r="B1379" s="3" t="str">
        <f>"201410003143"</f>
        <v>201410003143</v>
      </c>
    </row>
    <row r="1380" spans="1:2" x14ac:dyDescent="0.25">
      <c r="A1380" s="3">
        <v>1377</v>
      </c>
      <c r="B1380" s="3" t="str">
        <f>"201410003209"</f>
        <v>201410003209</v>
      </c>
    </row>
    <row r="1381" spans="1:2" x14ac:dyDescent="0.25">
      <c r="A1381" s="3">
        <v>1378</v>
      </c>
      <c r="B1381" s="3" t="str">
        <f>"201410003449"</f>
        <v>201410003449</v>
      </c>
    </row>
    <row r="1382" spans="1:2" x14ac:dyDescent="0.25">
      <c r="A1382" s="3">
        <v>1379</v>
      </c>
      <c r="B1382" s="3" t="str">
        <f>"201410003567"</f>
        <v>201410003567</v>
      </c>
    </row>
    <row r="1383" spans="1:2" x14ac:dyDescent="0.25">
      <c r="A1383" s="3">
        <v>1380</v>
      </c>
      <c r="B1383" s="3" t="str">
        <f>"201410003678"</f>
        <v>201410003678</v>
      </c>
    </row>
    <row r="1384" spans="1:2" x14ac:dyDescent="0.25">
      <c r="A1384" s="3">
        <v>1381</v>
      </c>
      <c r="B1384" s="3" t="str">
        <f>"201410003722"</f>
        <v>201410003722</v>
      </c>
    </row>
    <row r="1385" spans="1:2" x14ac:dyDescent="0.25">
      <c r="A1385" s="3">
        <v>1382</v>
      </c>
      <c r="B1385" s="3" t="str">
        <f>"201410003860"</f>
        <v>201410003860</v>
      </c>
    </row>
    <row r="1386" spans="1:2" x14ac:dyDescent="0.25">
      <c r="A1386" s="3">
        <v>1383</v>
      </c>
      <c r="B1386" s="3" t="str">
        <f>"201410003928"</f>
        <v>201410003928</v>
      </c>
    </row>
    <row r="1387" spans="1:2" x14ac:dyDescent="0.25">
      <c r="A1387" s="3">
        <v>1384</v>
      </c>
      <c r="B1387" s="3" t="str">
        <f>"201410003988"</f>
        <v>201410003988</v>
      </c>
    </row>
    <row r="1388" spans="1:2" x14ac:dyDescent="0.25">
      <c r="A1388" s="3">
        <v>1385</v>
      </c>
      <c r="B1388" s="3" t="str">
        <f>"201410004071"</f>
        <v>201410004071</v>
      </c>
    </row>
    <row r="1389" spans="1:2" x14ac:dyDescent="0.25">
      <c r="A1389" s="3">
        <v>1386</v>
      </c>
      <c r="B1389" s="3" t="str">
        <f>"201410004295"</f>
        <v>201410004295</v>
      </c>
    </row>
    <row r="1390" spans="1:2" x14ac:dyDescent="0.25">
      <c r="A1390" s="3">
        <v>1387</v>
      </c>
      <c r="B1390" s="3" t="str">
        <f>"201410004296"</f>
        <v>201410004296</v>
      </c>
    </row>
    <row r="1391" spans="1:2" x14ac:dyDescent="0.25">
      <c r="A1391" s="3">
        <v>1388</v>
      </c>
      <c r="B1391" s="3" t="str">
        <f>"201410004300"</f>
        <v>201410004300</v>
      </c>
    </row>
    <row r="1392" spans="1:2" x14ac:dyDescent="0.25">
      <c r="A1392" s="3">
        <v>1389</v>
      </c>
      <c r="B1392" s="3" t="str">
        <f>"201410004413"</f>
        <v>201410004413</v>
      </c>
    </row>
    <row r="1393" spans="1:2" x14ac:dyDescent="0.25">
      <c r="A1393" s="3">
        <v>1390</v>
      </c>
      <c r="B1393" s="3" t="str">
        <f>"201410005345"</f>
        <v>201410005345</v>
      </c>
    </row>
    <row r="1394" spans="1:2" x14ac:dyDescent="0.25">
      <c r="A1394" s="3">
        <v>1391</v>
      </c>
      <c r="B1394" s="3" t="str">
        <f>"201410005363"</f>
        <v>201410005363</v>
      </c>
    </row>
    <row r="1395" spans="1:2" x14ac:dyDescent="0.25">
      <c r="A1395" s="3">
        <v>1392</v>
      </c>
      <c r="B1395" s="3" t="str">
        <f>"201410005411"</f>
        <v>201410005411</v>
      </c>
    </row>
    <row r="1396" spans="1:2" x14ac:dyDescent="0.25">
      <c r="A1396" s="3">
        <v>1393</v>
      </c>
      <c r="B1396" s="3" t="str">
        <f>"201410005752"</f>
        <v>201410005752</v>
      </c>
    </row>
    <row r="1397" spans="1:2" x14ac:dyDescent="0.25">
      <c r="A1397" s="3">
        <v>1394</v>
      </c>
      <c r="B1397" s="3" t="str">
        <f>"201410005972"</f>
        <v>201410005972</v>
      </c>
    </row>
    <row r="1398" spans="1:2" x14ac:dyDescent="0.25">
      <c r="A1398" s="3">
        <v>1395</v>
      </c>
      <c r="B1398" s="3" t="str">
        <f>"201410005999"</f>
        <v>201410005999</v>
      </c>
    </row>
    <row r="1399" spans="1:2" x14ac:dyDescent="0.25">
      <c r="A1399" s="3">
        <v>1396</v>
      </c>
      <c r="B1399" s="3" t="str">
        <f>"201410006219"</f>
        <v>201410006219</v>
      </c>
    </row>
    <row r="1400" spans="1:2" x14ac:dyDescent="0.25">
      <c r="A1400" s="3">
        <v>1397</v>
      </c>
      <c r="B1400" s="3" t="str">
        <f>"201410006518"</f>
        <v>201410006518</v>
      </c>
    </row>
    <row r="1401" spans="1:2" x14ac:dyDescent="0.25">
      <c r="A1401" s="3">
        <v>1398</v>
      </c>
      <c r="B1401" s="3" t="str">
        <f>"201410006771"</f>
        <v>201410006771</v>
      </c>
    </row>
    <row r="1402" spans="1:2" x14ac:dyDescent="0.25">
      <c r="A1402" s="3">
        <v>1399</v>
      </c>
      <c r="B1402" s="3" t="str">
        <f>"201410006803"</f>
        <v>201410006803</v>
      </c>
    </row>
    <row r="1403" spans="1:2" x14ac:dyDescent="0.25">
      <c r="A1403" s="3">
        <v>1400</v>
      </c>
      <c r="B1403" s="3" t="str">
        <f>"201410007224"</f>
        <v>201410007224</v>
      </c>
    </row>
    <row r="1404" spans="1:2" x14ac:dyDescent="0.25">
      <c r="A1404" s="3">
        <v>1401</v>
      </c>
      <c r="B1404" s="3" t="str">
        <f>"201410007391"</f>
        <v>201410007391</v>
      </c>
    </row>
    <row r="1405" spans="1:2" x14ac:dyDescent="0.25">
      <c r="A1405" s="3">
        <v>1402</v>
      </c>
      <c r="B1405" s="3" t="str">
        <f>"201410007653"</f>
        <v>201410007653</v>
      </c>
    </row>
    <row r="1406" spans="1:2" x14ac:dyDescent="0.25">
      <c r="A1406" s="3">
        <v>1403</v>
      </c>
      <c r="B1406" s="3" t="str">
        <f>"201410007846"</f>
        <v>201410007846</v>
      </c>
    </row>
    <row r="1407" spans="1:2" x14ac:dyDescent="0.25">
      <c r="A1407" s="3">
        <v>1404</v>
      </c>
      <c r="B1407" s="3" t="str">
        <f>"201410007899"</f>
        <v>201410007899</v>
      </c>
    </row>
    <row r="1408" spans="1:2" x14ac:dyDescent="0.25">
      <c r="A1408" s="3">
        <v>1405</v>
      </c>
      <c r="B1408" s="3" t="str">
        <f>"201410007905"</f>
        <v>201410007905</v>
      </c>
    </row>
    <row r="1409" spans="1:2" x14ac:dyDescent="0.25">
      <c r="A1409" s="3">
        <v>1406</v>
      </c>
      <c r="B1409" s="3" t="str">
        <f>"201410008050"</f>
        <v>201410008050</v>
      </c>
    </row>
    <row r="1410" spans="1:2" x14ac:dyDescent="0.25">
      <c r="A1410" s="3">
        <v>1407</v>
      </c>
      <c r="B1410" s="3" t="str">
        <f>"201410008093"</f>
        <v>201410008093</v>
      </c>
    </row>
    <row r="1411" spans="1:2" x14ac:dyDescent="0.25">
      <c r="A1411" s="3">
        <v>1408</v>
      </c>
      <c r="B1411" s="3" t="str">
        <f>"201410008106"</f>
        <v>201410008106</v>
      </c>
    </row>
    <row r="1412" spans="1:2" x14ac:dyDescent="0.25">
      <c r="A1412" s="3">
        <v>1409</v>
      </c>
      <c r="B1412" s="3" t="str">
        <f>"201410008194"</f>
        <v>201410008194</v>
      </c>
    </row>
    <row r="1413" spans="1:2" x14ac:dyDescent="0.25">
      <c r="A1413" s="3">
        <v>1410</v>
      </c>
      <c r="B1413" s="3" t="str">
        <f>"201410008279"</f>
        <v>201410008279</v>
      </c>
    </row>
    <row r="1414" spans="1:2" x14ac:dyDescent="0.25">
      <c r="A1414" s="3">
        <v>1411</v>
      </c>
      <c r="B1414" s="3" t="str">
        <f>"201410008334"</f>
        <v>201410008334</v>
      </c>
    </row>
    <row r="1415" spans="1:2" x14ac:dyDescent="0.25">
      <c r="A1415" s="3">
        <v>1412</v>
      </c>
      <c r="B1415" s="3" t="str">
        <f>"201410008383"</f>
        <v>201410008383</v>
      </c>
    </row>
    <row r="1416" spans="1:2" x14ac:dyDescent="0.25">
      <c r="A1416" s="3">
        <v>1413</v>
      </c>
      <c r="B1416" s="3" t="str">
        <f>"201410008391"</f>
        <v>201410008391</v>
      </c>
    </row>
    <row r="1417" spans="1:2" x14ac:dyDescent="0.25">
      <c r="A1417" s="3">
        <v>1414</v>
      </c>
      <c r="B1417" s="3" t="str">
        <f>"201410008463"</f>
        <v>201410008463</v>
      </c>
    </row>
    <row r="1418" spans="1:2" x14ac:dyDescent="0.25">
      <c r="A1418" s="3">
        <v>1415</v>
      </c>
      <c r="B1418" s="3" t="str">
        <f>"201410008711"</f>
        <v>201410008711</v>
      </c>
    </row>
    <row r="1419" spans="1:2" x14ac:dyDescent="0.25">
      <c r="A1419" s="3">
        <v>1416</v>
      </c>
      <c r="B1419" s="3" t="str">
        <f>"201410008887"</f>
        <v>201410008887</v>
      </c>
    </row>
    <row r="1420" spans="1:2" x14ac:dyDescent="0.25">
      <c r="A1420" s="3">
        <v>1417</v>
      </c>
      <c r="B1420" s="3" t="str">
        <f>"201410009037"</f>
        <v>201410009037</v>
      </c>
    </row>
    <row r="1421" spans="1:2" x14ac:dyDescent="0.25">
      <c r="A1421" s="3">
        <v>1418</v>
      </c>
      <c r="B1421" s="3" t="str">
        <f>"201410009077"</f>
        <v>201410009077</v>
      </c>
    </row>
    <row r="1422" spans="1:2" x14ac:dyDescent="0.25">
      <c r="A1422" s="3">
        <v>1419</v>
      </c>
      <c r="B1422" s="3" t="str">
        <f>"201410009270"</f>
        <v>201410009270</v>
      </c>
    </row>
    <row r="1423" spans="1:2" x14ac:dyDescent="0.25">
      <c r="A1423" s="3">
        <v>1420</v>
      </c>
      <c r="B1423" s="3" t="str">
        <f>"201410009577"</f>
        <v>201410009577</v>
      </c>
    </row>
    <row r="1424" spans="1:2" x14ac:dyDescent="0.25">
      <c r="A1424" s="3">
        <v>1421</v>
      </c>
      <c r="B1424" s="3" t="str">
        <f>"201410009726"</f>
        <v>201410009726</v>
      </c>
    </row>
    <row r="1425" spans="1:2" x14ac:dyDescent="0.25">
      <c r="A1425" s="3">
        <v>1422</v>
      </c>
      <c r="B1425" s="3" t="str">
        <f>"201410009882"</f>
        <v>201410009882</v>
      </c>
    </row>
    <row r="1426" spans="1:2" x14ac:dyDescent="0.25">
      <c r="A1426" s="3">
        <v>1423</v>
      </c>
      <c r="B1426" s="3" t="str">
        <f>"201410010229"</f>
        <v>201410010229</v>
      </c>
    </row>
    <row r="1427" spans="1:2" x14ac:dyDescent="0.25">
      <c r="A1427" s="3">
        <v>1424</v>
      </c>
      <c r="B1427" s="3" t="str">
        <f>"201410010639"</f>
        <v>201410010639</v>
      </c>
    </row>
    <row r="1428" spans="1:2" x14ac:dyDescent="0.25">
      <c r="A1428" s="3">
        <v>1425</v>
      </c>
      <c r="B1428" s="3" t="str">
        <f>"201410010678"</f>
        <v>201410010678</v>
      </c>
    </row>
    <row r="1429" spans="1:2" x14ac:dyDescent="0.25">
      <c r="A1429" s="3">
        <v>1426</v>
      </c>
      <c r="B1429" s="3" t="str">
        <f>"201410010968"</f>
        <v>201410010968</v>
      </c>
    </row>
    <row r="1430" spans="1:2" x14ac:dyDescent="0.25">
      <c r="A1430" s="3">
        <v>1427</v>
      </c>
      <c r="B1430" s="3" t="str">
        <f>"201410010980"</f>
        <v>201410010980</v>
      </c>
    </row>
    <row r="1431" spans="1:2" x14ac:dyDescent="0.25">
      <c r="A1431" s="3">
        <v>1428</v>
      </c>
      <c r="B1431" s="3" t="str">
        <f>"201410010984"</f>
        <v>201410010984</v>
      </c>
    </row>
    <row r="1432" spans="1:2" x14ac:dyDescent="0.25">
      <c r="A1432" s="3">
        <v>1429</v>
      </c>
      <c r="B1432" s="3" t="str">
        <f>"201410011136"</f>
        <v>201410011136</v>
      </c>
    </row>
    <row r="1433" spans="1:2" x14ac:dyDescent="0.25">
      <c r="A1433" s="3">
        <v>1430</v>
      </c>
      <c r="B1433" s="3" t="str">
        <f>"201410011184"</f>
        <v>201410011184</v>
      </c>
    </row>
    <row r="1434" spans="1:2" x14ac:dyDescent="0.25">
      <c r="A1434" s="3">
        <v>1431</v>
      </c>
      <c r="B1434" s="3" t="str">
        <f>"201410011265"</f>
        <v>201410011265</v>
      </c>
    </row>
    <row r="1435" spans="1:2" x14ac:dyDescent="0.25">
      <c r="A1435" s="3">
        <v>1432</v>
      </c>
      <c r="B1435" s="3" t="str">
        <f>"201410011379"</f>
        <v>201410011379</v>
      </c>
    </row>
    <row r="1436" spans="1:2" x14ac:dyDescent="0.25">
      <c r="A1436" s="3">
        <v>1433</v>
      </c>
      <c r="B1436" s="3" t="str">
        <f>"201410011571"</f>
        <v>201410011571</v>
      </c>
    </row>
    <row r="1437" spans="1:2" x14ac:dyDescent="0.25">
      <c r="A1437" s="3">
        <v>1434</v>
      </c>
      <c r="B1437" s="3" t="str">
        <f>"201410012036"</f>
        <v>201410012036</v>
      </c>
    </row>
    <row r="1438" spans="1:2" x14ac:dyDescent="0.25">
      <c r="A1438" s="3">
        <v>1435</v>
      </c>
      <c r="B1438" s="3" t="str">
        <f>"201410012081"</f>
        <v>201410012081</v>
      </c>
    </row>
    <row r="1439" spans="1:2" x14ac:dyDescent="0.25">
      <c r="A1439" s="3">
        <v>1436</v>
      </c>
      <c r="B1439" s="3" t="str">
        <f>"201410012181"</f>
        <v>201410012181</v>
      </c>
    </row>
    <row r="1440" spans="1:2" x14ac:dyDescent="0.25">
      <c r="A1440" s="3">
        <v>1437</v>
      </c>
      <c r="B1440" s="3" t="str">
        <f>"201410012594"</f>
        <v>201410012594</v>
      </c>
    </row>
    <row r="1441" spans="1:2" x14ac:dyDescent="0.25">
      <c r="A1441" s="3">
        <v>1438</v>
      </c>
      <c r="B1441" s="3" t="str">
        <f>"201411001343"</f>
        <v>201411001343</v>
      </c>
    </row>
    <row r="1442" spans="1:2" x14ac:dyDescent="0.25">
      <c r="A1442" s="3">
        <v>1439</v>
      </c>
      <c r="B1442" s="3" t="str">
        <f>"201412000136"</f>
        <v>201412000136</v>
      </c>
    </row>
    <row r="1443" spans="1:2" x14ac:dyDescent="0.25">
      <c r="A1443" s="3">
        <v>1440</v>
      </c>
      <c r="B1443" s="3" t="str">
        <f>"201412000337"</f>
        <v>201412000337</v>
      </c>
    </row>
    <row r="1444" spans="1:2" x14ac:dyDescent="0.25">
      <c r="A1444" s="3">
        <v>1441</v>
      </c>
      <c r="B1444" s="3" t="str">
        <f>"201412001812"</f>
        <v>201412001812</v>
      </c>
    </row>
    <row r="1445" spans="1:2" x14ac:dyDescent="0.25">
      <c r="A1445" s="3">
        <v>1442</v>
      </c>
      <c r="B1445" s="3" t="str">
        <f>"201412002127"</f>
        <v>201412002127</v>
      </c>
    </row>
    <row r="1446" spans="1:2" x14ac:dyDescent="0.25">
      <c r="A1446" s="3">
        <v>1443</v>
      </c>
      <c r="B1446" s="3" t="str">
        <f>"201412002366"</f>
        <v>201412002366</v>
      </c>
    </row>
    <row r="1447" spans="1:2" x14ac:dyDescent="0.25">
      <c r="A1447" s="3">
        <v>1444</v>
      </c>
      <c r="B1447" s="3" t="str">
        <f>"201412002883"</f>
        <v>201412002883</v>
      </c>
    </row>
    <row r="1448" spans="1:2" x14ac:dyDescent="0.25">
      <c r="A1448" s="3">
        <v>1445</v>
      </c>
      <c r="B1448" s="3" t="str">
        <f>"201412002914"</f>
        <v>201412002914</v>
      </c>
    </row>
    <row r="1449" spans="1:2" x14ac:dyDescent="0.25">
      <c r="A1449" s="3">
        <v>1446</v>
      </c>
      <c r="B1449" s="3" t="str">
        <f>"201412003138"</f>
        <v>201412003138</v>
      </c>
    </row>
    <row r="1450" spans="1:2" x14ac:dyDescent="0.25">
      <c r="A1450" s="3">
        <v>1447</v>
      </c>
      <c r="B1450" s="3" t="str">
        <f>"201412003233"</f>
        <v>201412003233</v>
      </c>
    </row>
    <row r="1451" spans="1:2" x14ac:dyDescent="0.25">
      <c r="A1451" s="3">
        <v>1448</v>
      </c>
      <c r="B1451" s="3" t="str">
        <f>"201412003471"</f>
        <v>201412003471</v>
      </c>
    </row>
    <row r="1452" spans="1:2" x14ac:dyDescent="0.25">
      <c r="A1452" s="3">
        <v>1449</v>
      </c>
      <c r="B1452" s="3" t="str">
        <f>"201412004107"</f>
        <v>201412004107</v>
      </c>
    </row>
    <row r="1453" spans="1:2" x14ac:dyDescent="0.25">
      <c r="A1453" s="3">
        <v>1450</v>
      </c>
      <c r="B1453" s="3" t="str">
        <f>"201412004634"</f>
        <v>201412004634</v>
      </c>
    </row>
    <row r="1454" spans="1:2" x14ac:dyDescent="0.25">
      <c r="A1454" s="3">
        <v>1451</v>
      </c>
      <c r="B1454" s="3" t="str">
        <f>"201412004724"</f>
        <v>201412004724</v>
      </c>
    </row>
    <row r="1455" spans="1:2" x14ac:dyDescent="0.25">
      <c r="A1455" s="3">
        <v>1452</v>
      </c>
      <c r="B1455" s="3" t="str">
        <f>"201412004876"</f>
        <v>201412004876</v>
      </c>
    </row>
    <row r="1456" spans="1:2" x14ac:dyDescent="0.25">
      <c r="A1456" s="3">
        <v>1453</v>
      </c>
      <c r="B1456" s="3" t="str">
        <f>"201412005295"</f>
        <v>201412005295</v>
      </c>
    </row>
    <row r="1457" spans="1:2" x14ac:dyDescent="0.25">
      <c r="A1457" s="3">
        <v>1454</v>
      </c>
      <c r="B1457" s="3" t="str">
        <f>"201412005509"</f>
        <v>201412005509</v>
      </c>
    </row>
    <row r="1458" spans="1:2" x14ac:dyDescent="0.25">
      <c r="A1458" s="3">
        <v>1455</v>
      </c>
      <c r="B1458" s="3" t="str">
        <f>"201502000790"</f>
        <v>201502000790</v>
      </c>
    </row>
    <row r="1459" spans="1:2" x14ac:dyDescent="0.25">
      <c r="A1459" s="3">
        <v>1456</v>
      </c>
      <c r="B1459" s="3" t="str">
        <f>"201502001070"</f>
        <v>201502001070</v>
      </c>
    </row>
    <row r="1460" spans="1:2" x14ac:dyDescent="0.25">
      <c r="A1460" s="3">
        <v>1457</v>
      </c>
      <c r="B1460" s="3" t="str">
        <f>"201502001585"</f>
        <v>201502001585</v>
      </c>
    </row>
    <row r="1461" spans="1:2" x14ac:dyDescent="0.25">
      <c r="A1461" s="3">
        <v>1458</v>
      </c>
      <c r="B1461" s="3" t="str">
        <f>"201502001586"</f>
        <v>201502001586</v>
      </c>
    </row>
    <row r="1462" spans="1:2" x14ac:dyDescent="0.25">
      <c r="A1462" s="3">
        <v>1459</v>
      </c>
      <c r="B1462" s="3" t="str">
        <f>"201502001644"</f>
        <v>201502001644</v>
      </c>
    </row>
    <row r="1463" spans="1:2" x14ac:dyDescent="0.25">
      <c r="A1463" s="3">
        <v>1460</v>
      </c>
      <c r="B1463" s="3" t="str">
        <f>"201502002438"</f>
        <v>201502002438</v>
      </c>
    </row>
    <row r="1464" spans="1:2" x14ac:dyDescent="0.25">
      <c r="A1464" s="3">
        <v>1461</v>
      </c>
      <c r="B1464" s="3" t="str">
        <f>"201502003008"</f>
        <v>201502003008</v>
      </c>
    </row>
    <row r="1465" spans="1:2" x14ac:dyDescent="0.25">
      <c r="A1465" s="3">
        <v>1462</v>
      </c>
      <c r="B1465" s="3" t="str">
        <f>"201503000005"</f>
        <v>201503000005</v>
      </c>
    </row>
    <row r="1466" spans="1:2" x14ac:dyDescent="0.25">
      <c r="A1466" s="3">
        <v>1463</v>
      </c>
      <c r="B1466" s="3" t="str">
        <f>"201503000240"</f>
        <v>201503000240</v>
      </c>
    </row>
    <row r="1467" spans="1:2" x14ac:dyDescent="0.25">
      <c r="A1467" s="3">
        <v>1464</v>
      </c>
      <c r="B1467" s="3" t="str">
        <f>"201503000315"</f>
        <v>201503000315</v>
      </c>
    </row>
    <row r="1468" spans="1:2" x14ac:dyDescent="0.25">
      <c r="A1468" s="3">
        <v>1465</v>
      </c>
      <c r="B1468" s="3" t="str">
        <f>"201504000640"</f>
        <v>201504000640</v>
      </c>
    </row>
    <row r="1469" spans="1:2" x14ac:dyDescent="0.25">
      <c r="A1469" s="3">
        <v>1466</v>
      </c>
      <c r="B1469" s="3" t="str">
        <f>"201504000825"</f>
        <v>201504000825</v>
      </c>
    </row>
    <row r="1470" spans="1:2" x14ac:dyDescent="0.25">
      <c r="A1470" s="3">
        <v>1467</v>
      </c>
      <c r="B1470" s="3" t="str">
        <f>"201504001009"</f>
        <v>201504001009</v>
      </c>
    </row>
    <row r="1471" spans="1:2" x14ac:dyDescent="0.25">
      <c r="A1471" s="3">
        <v>1468</v>
      </c>
      <c r="B1471" s="3" t="str">
        <f>"201504001290"</f>
        <v>201504001290</v>
      </c>
    </row>
    <row r="1472" spans="1:2" x14ac:dyDescent="0.25">
      <c r="A1472" s="3">
        <v>1469</v>
      </c>
      <c r="B1472" s="3" t="str">
        <f>"201504001580"</f>
        <v>201504001580</v>
      </c>
    </row>
    <row r="1473" spans="1:2" x14ac:dyDescent="0.25">
      <c r="A1473" s="3">
        <v>1470</v>
      </c>
      <c r="B1473" s="3" t="str">
        <f>"201504002576"</f>
        <v>201504002576</v>
      </c>
    </row>
    <row r="1474" spans="1:2" x14ac:dyDescent="0.25">
      <c r="A1474" s="3">
        <v>1471</v>
      </c>
      <c r="B1474" s="3" t="str">
        <f>"201504003953"</f>
        <v>201504003953</v>
      </c>
    </row>
    <row r="1475" spans="1:2" x14ac:dyDescent="0.25">
      <c r="A1475" s="3">
        <v>1472</v>
      </c>
      <c r="B1475" s="3" t="str">
        <f>"201506000812"</f>
        <v>201506000812</v>
      </c>
    </row>
    <row r="1476" spans="1:2" x14ac:dyDescent="0.25">
      <c r="A1476" s="3">
        <v>1473</v>
      </c>
      <c r="B1476" s="3" t="str">
        <f>"201506001110"</f>
        <v>201506001110</v>
      </c>
    </row>
    <row r="1477" spans="1:2" x14ac:dyDescent="0.25">
      <c r="A1477" s="3">
        <v>1474</v>
      </c>
      <c r="B1477" s="3" t="str">
        <f>"201506001425"</f>
        <v>201506001425</v>
      </c>
    </row>
    <row r="1478" spans="1:2" x14ac:dyDescent="0.25">
      <c r="A1478" s="3">
        <v>1475</v>
      </c>
      <c r="B1478" s="3" t="str">
        <f>"201506004272"</f>
        <v>201506004272</v>
      </c>
    </row>
    <row r="1479" spans="1:2" x14ac:dyDescent="0.25">
      <c r="A1479" s="3">
        <v>1476</v>
      </c>
      <c r="B1479" s="3" t="str">
        <f>"201506004292"</f>
        <v>201506004292</v>
      </c>
    </row>
    <row r="1480" spans="1:2" x14ac:dyDescent="0.25">
      <c r="A1480" s="3">
        <v>1477</v>
      </c>
      <c r="B1480" s="3" t="str">
        <f>"201506004309"</f>
        <v>201506004309</v>
      </c>
    </row>
    <row r="1481" spans="1:2" x14ac:dyDescent="0.25">
      <c r="A1481" s="3">
        <v>1478</v>
      </c>
      <c r="B1481" s="3" t="str">
        <f>"201506004336"</f>
        <v>201506004336</v>
      </c>
    </row>
    <row r="1482" spans="1:2" x14ac:dyDescent="0.25">
      <c r="A1482" s="3">
        <v>1479</v>
      </c>
      <c r="B1482" s="3" t="str">
        <f>"201506004349"</f>
        <v>201506004349</v>
      </c>
    </row>
    <row r="1483" spans="1:2" x14ac:dyDescent="0.25">
      <c r="A1483" s="3">
        <v>1480</v>
      </c>
      <c r="B1483" s="3" t="str">
        <f>"201506004380"</f>
        <v>201506004380</v>
      </c>
    </row>
    <row r="1484" spans="1:2" x14ac:dyDescent="0.25">
      <c r="A1484" s="3">
        <v>1481</v>
      </c>
      <c r="B1484" s="3" t="str">
        <f>"201506004483"</f>
        <v>201506004483</v>
      </c>
    </row>
    <row r="1485" spans="1:2" x14ac:dyDescent="0.25">
      <c r="A1485" s="3">
        <v>1482</v>
      </c>
      <c r="B1485" s="3" t="str">
        <f>"201506004515"</f>
        <v>201506004515</v>
      </c>
    </row>
    <row r="1486" spans="1:2" x14ac:dyDescent="0.25">
      <c r="A1486" s="3">
        <v>1483</v>
      </c>
      <c r="B1486" s="3" t="str">
        <f>"201506004555"</f>
        <v>201506004555</v>
      </c>
    </row>
    <row r="1487" spans="1:2" x14ac:dyDescent="0.25">
      <c r="A1487" s="3">
        <v>1484</v>
      </c>
      <c r="B1487" s="3" t="str">
        <f>"201507000223"</f>
        <v>201507000223</v>
      </c>
    </row>
    <row r="1488" spans="1:2" x14ac:dyDescent="0.25">
      <c r="A1488" s="3">
        <v>1485</v>
      </c>
      <c r="B1488" s="3" t="str">
        <f>"201507000231"</f>
        <v>201507000231</v>
      </c>
    </row>
    <row r="1489" spans="1:2" x14ac:dyDescent="0.25">
      <c r="A1489" s="3">
        <v>1486</v>
      </c>
      <c r="B1489" s="3" t="str">
        <f>"201507000248"</f>
        <v>201507000248</v>
      </c>
    </row>
    <row r="1490" spans="1:2" x14ac:dyDescent="0.25">
      <c r="A1490" s="3">
        <v>1487</v>
      </c>
      <c r="B1490" s="3" t="str">
        <f>"201507000339"</f>
        <v>201507000339</v>
      </c>
    </row>
    <row r="1491" spans="1:2" x14ac:dyDescent="0.25">
      <c r="A1491" s="3">
        <v>1488</v>
      </c>
      <c r="B1491" s="3" t="str">
        <f>"201507000342"</f>
        <v>201507000342</v>
      </c>
    </row>
    <row r="1492" spans="1:2" x14ac:dyDescent="0.25">
      <c r="A1492" s="3">
        <v>1489</v>
      </c>
      <c r="B1492" s="3" t="str">
        <f>"201507000349"</f>
        <v>201507000349</v>
      </c>
    </row>
    <row r="1493" spans="1:2" x14ac:dyDescent="0.25">
      <c r="A1493" s="3">
        <v>1490</v>
      </c>
      <c r="B1493" s="3" t="str">
        <f>"201507000374"</f>
        <v>201507000374</v>
      </c>
    </row>
    <row r="1494" spans="1:2" x14ac:dyDescent="0.25">
      <c r="A1494" s="3">
        <v>1491</v>
      </c>
      <c r="B1494" s="3" t="str">
        <f>"201507000435"</f>
        <v>201507000435</v>
      </c>
    </row>
    <row r="1495" spans="1:2" x14ac:dyDescent="0.25">
      <c r="A1495" s="3">
        <v>1492</v>
      </c>
      <c r="B1495" s="3" t="str">
        <f>"201507000587"</f>
        <v>201507000587</v>
      </c>
    </row>
    <row r="1496" spans="1:2" x14ac:dyDescent="0.25">
      <c r="A1496" s="3">
        <v>1493</v>
      </c>
      <c r="B1496" s="3" t="str">
        <f>"201507000600"</f>
        <v>201507000600</v>
      </c>
    </row>
    <row r="1497" spans="1:2" x14ac:dyDescent="0.25">
      <c r="A1497" s="3">
        <v>1494</v>
      </c>
      <c r="B1497" s="3" t="str">
        <f>"201507000610"</f>
        <v>201507000610</v>
      </c>
    </row>
    <row r="1498" spans="1:2" x14ac:dyDescent="0.25">
      <c r="A1498" s="3">
        <v>1495</v>
      </c>
      <c r="B1498" s="3" t="str">
        <f>"201507000807"</f>
        <v>201507000807</v>
      </c>
    </row>
    <row r="1499" spans="1:2" x14ac:dyDescent="0.25">
      <c r="A1499" s="3">
        <v>1496</v>
      </c>
      <c r="B1499" s="3" t="str">
        <f>"201507000851"</f>
        <v>201507000851</v>
      </c>
    </row>
    <row r="1500" spans="1:2" x14ac:dyDescent="0.25">
      <c r="A1500" s="3">
        <v>1497</v>
      </c>
      <c r="B1500" s="3" t="str">
        <f>"201507000970"</f>
        <v>201507000970</v>
      </c>
    </row>
    <row r="1501" spans="1:2" x14ac:dyDescent="0.25">
      <c r="A1501" s="3">
        <v>1498</v>
      </c>
      <c r="B1501" s="3" t="str">
        <f>"201507001142"</f>
        <v>201507001142</v>
      </c>
    </row>
    <row r="1502" spans="1:2" x14ac:dyDescent="0.25">
      <c r="A1502" s="3">
        <v>1499</v>
      </c>
      <c r="B1502" s="3" t="str">
        <f>"201507001155"</f>
        <v>201507001155</v>
      </c>
    </row>
    <row r="1503" spans="1:2" x14ac:dyDescent="0.25">
      <c r="A1503" s="3">
        <v>1500</v>
      </c>
      <c r="B1503" s="3" t="str">
        <f>"201507001344"</f>
        <v>201507001344</v>
      </c>
    </row>
    <row r="1504" spans="1:2" x14ac:dyDescent="0.25">
      <c r="A1504" s="3">
        <v>1501</v>
      </c>
      <c r="B1504" s="3" t="str">
        <f>"201507001346"</f>
        <v>201507001346</v>
      </c>
    </row>
    <row r="1505" spans="1:2" x14ac:dyDescent="0.25">
      <c r="A1505" s="3">
        <v>1502</v>
      </c>
      <c r="B1505" s="3" t="str">
        <f>"201507001354"</f>
        <v>201507001354</v>
      </c>
    </row>
    <row r="1506" spans="1:2" x14ac:dyDescent="0.25">
      <c r="A1506" s="3">
        <v>1503</v>
      </c>
      <c r="B1506" s="3" t="str">
        <f>"201507001379"</f>
        <v>201507001379</v>
      </c>
    </row>
    <row r="1507" spans="1:2" x14ac:dyDescent="0.25">
      <c r="A1507" s="3">
        <v>1504</v>
      </c>
      <c r="B1507" s="3" t="str">
        <f>"201507001556"</f>
        <v>201507001556</v>
      </c>
    </row>
    <row r="1508" spans="1:2" x14ac:dyDescent="0.25">
      <c r="A1508" s="3">
        <v>1505</v>
      </c>
      <c r="B1508" s="3" t="str">
        <f>"201507001651"</f>
        <v>201507001651</v>
      </c>
    </row>
    <row r="1509" spans="1:2" x14ac:dyDescent="0.25">
      <c r="A1509" s="3">
        <v>1506</v>
      </c>
      <c r="B1509" s="3" t="str">
        <f>"201507001757"</f>
        <v>201507001757</v>
      </c>
    </row>
    <row r="1510" spans="1:2" x14ac:dyDescent="0.25">
      <c r="A1510" s="3">
        <v>1507</v>
      </c>
      <c r="B1510" s="3" t="str">
        <f>"201507001788"</f>
        <v>201507001788</v>
      </c>
    </row>
    <row r="1511" spans="1:2" x14ac:dyDescent="0.25">
      <c r="A1511" s="3">
        <v>1508</v>
      </c>
      <c r="B1511" s="3" t="str">
        <f>"201507001874"</f>
        <v>201507001874</v>
      </c>
    </row>
    <row r="1512" spans="1:2" x14ac:dyDescent="0.25">
      <c r="A1512" s="3">
        <v>1509</v>
      </c>
      <c r="B1512" s="3" t="str">
        <f>"201507001925"</f>
        <v>201507001925</v>
      </c>
    </row>
    <row r="1513" spans="1:2" x14ac:dyDescent="0.25">
      <c r="A1513" s="3">
        <v>1510</v>
      </c>
      <c r="B1513" s="3" t="str">
        <f>"201507001950"</f>
        <v>201507001950</v>
      </c>
    </row>
    <row r="1514" spans="1:2" x14ac:dyDescent="0.25">
      <c r="A1514" s="3">
        <v>1511</v>
      </c>
      <c r="B1514" s="3" t="str">
        <f>"201507001974"</f>
        <v>201507001974</v>
      </c>
    </row>
    <row r="1515" spans="1:2" x14ac:dyDescent="0.25">
      <c r="A1515" s="3">
        <v>1512</v>
      </c>
      <c r="B1515" s="3" t="str">
        <f>"201507002034"</f>
        <v>201507002034</v>
      </c>
    </row>
    <row r="1516" spans="1:2" x14ac:dyDescent="0.25">
      <c r="A1516" s="3">
        <v>1513</v>
      </c>
      <c r="B1516" s="3" t="str">
        <f>"201507002114"</f>
        <v>201507002114</v>
      </c>
    </row>
    <row r="1517" spans="1:2" x14ac:dyDescent="0.25">
      <c r="A1517" s="3">
        <v>1514</v>
      </c>
      <c r="B1517" s="3" t="str">
        <f>"201507002151"</f>
        <v>201507002151</v>
      </c>
    </row>
    <row r="1518" spans="1:2" x14ac:dyDescent="0.25">
      <c r="A1518" s="3">
        <v>1515</v>
      </c>
      <c r="B1518" s="3" t="str">
        <f>"201507002283"</f>
        <v>201507002283</v>
      </c>
    </row>
    <row r="1519" spans="1:2" x14ac:dyDescent="0.25">
      <c r="A1519" s="3">
        <v>1516</v>
      </c>
      <c r="B1519" s="3" t="str">
        <f>"201507002448"</f>
        <v>201507002448</v>
      </c>
    </row>
    <row r="1520" spans="1:2" x14ac:dyDescent="0.25">
      <c r="A1520" s="3">
        <v>1517</v>
      </c>
      <c r="B1520" s="3" t="str">
        <f>"201507002570"</f>
        <v>201507002570</v>
      </c>
    </row>
    <row r="1521" spans="1:2" x14ac:dyDescent="0.25">
      <c r="A1521" s="3">
        <v>1518</v>
      </c>
      <c r="B1521" s="3" t="str">
        <f>"201507002598"</f>
        <v>201507002598</v>
      </c>
    </row>
    <row r="1522" spans="1:2" x14ac:dyDescent="0.25">
      <c r="A1522" s="3">
        <v>1519</v>
      </c>
      <c r="B1522" s="3" t="str">
        <f>"201507002654"</f>
        <v>201507002654</v>
      </c>
    </row>
    <row r="1523" spans="1:2" x14ac:dyDescent="0.25">
      <c r="A1523" s="3">
        <v>1520</v>
      </c>
      <c r="B1523" s="3" t="str">
        <f>"201507002758"</f>
        <v>201507002758</v>
      </c>
    </row>
    <row r="1524" spans="1:2" x14ac:dyDescent="0.25">
      <c r="A1524" s="3">
        <v>1521</v>
      </c>
      <c r="B1524" s="3" t="str">
        <f>"201507002860"</f>
        <v>201507002860</v>
      </c>
    </row>
    <row r="1525" spans="1:2" x14ac:dyDescent="0.25">
      <c r="A1525" s="3">
        <v>1522</v>
      </c>
      <c r="B1525" s="3" t="str">
        <f>"201507002956"</f>
        <v>201507002956</v>
      </c>
    </row>
    <row r="1526" spans="1:2" x14ac:dyDescent="0.25">
      <c r="A1526" s="3">
        <v>1523</v>
      </c>
      <c r="B1526" s="3" t="str">
        <f>"201507003084"</f>
        <v>201507003084</v>
      </c>
    </row>
    <row r="1527" spans="1:2" x14ac:dyDescent="0.25">
      <c r="A1527" s="3">
        <v>1524</v>
      </c>
      <c r="B1527" s="3" t="str">
        <f>"201507003226"</f>
        <v>201507003226</v>
      </c>
    </row>
    <row r="1528" spans="1:2" x14ac:dyDescent="0.25">
      <c r="A1528" s="3">
        <v>1525</v>
      </c>
      <c r="B1528" s="3" t="str">
        <f>"201507003230"</f>
        <v>201507003230</v>
      </c>
    </row>
    <row r="1529" spans="1:2" x14ac:dyDescent="0.25">
      <c r="A1529" s="3">
        <v>1526</v>
      </c>
      <c r="B1529" s="3" t="str">
        <f>"201507003335"</f>
        <v>201507003335</v>
      </c>
    </row>
    <row r="1530" spans="1:2" x14ac:dyDescent="0.25">
      <c r="A1530" s="3">
        <v>1527</v>
      </c>
      <c r="B1530" s="3" t="str">
        <f>"201507003385"</f>
        <v>201507003385</v>
      </c>
    </row>
    <row r="1531" spans="1:2" x14ac:dyDescent="0.25">
      <c r="A1531" s="3">
        <v>1528</v>
      </c>
      <c r="B1531" s="3" t="str">
        <f>"201507003493"</f>
        <v>201507003493</v>
      </c>
    </row>
    <row r="1532" spans="1:2" x14ac:dyDescent="0.25">
      <c r="A1532" s="3">
        <v>1529</v>
      </c>
      <c r="B1532" s="3" t="str">
        <f>"201507003556"</f>
        <v>201507003556</v>
      </c>
    </row>
    <row r="1533" spans="1:2" x14ac:dyDescent="0.25">
      <c r="A1533" s="3">
        <v>1530</v>
      </c>
      <c r="B1533" s="3" t="str">
        <f>"201507003618"</f>
        <v>201507003618</v>
      </c>
    </row>
    <row r="1534" spans="1:2" x14ac:dyDescent="0.25">
      <c r="A1534" s="3">
        <v>1531</v>
      </c>
      <c r="B1534" s="3" t="str">
        <f>"201507003635"</f>
        <v>201507003635</v>
      </c>
    </row>
    <row r="1535" spans="1:2" x14ac:dyDescent="0.25">
      <c r="A1535" s="3">
        <v>1532</v>
      </c>
      <c r="B1535" s="3" t="str">
        <f>"201507003637"</f>
        <v>201507003637</v>
      </c>
    </row>
    <row r="1536" spans="1:2" x14ac:dyDescent="0.25">
      <c r="A1536" s="3">
        <v>1533</v>
      </c>
      <c r="B1536" s="3" t="str">
        <f>"201507003737"</f>
        <v>201507003737</v>
      </c>
    </row>
    <row r="1537" spans="1:2" x14ac:dyDescent="0.25">
      <c r="A1537" s="3">
        <v>1534</v>
      </c>
      <c r="B1537" s="3" t="str">
        <f>"201507003754"</f>
        <v>201507003754</v>
      </c>
    </row>
    <row r="1538" spans="1:2" x14ac:dyDescent="0.25">
      <c r="A1538" s="3">
        <v>1535</v>
      </c>
      <c r="B1538" s="3" t="str">
        <f>"201507003785"</f>
        <v>201507003785</v>
      </c>
    </row>
    <row r="1539" spans="1:2" x14ac:dyDescent="0.25">
      <c r="A1539" s="3">
        <v>1536</v>
      </c>
      <c r="B1539" s="3" t="str">
        <f>"201507003860"</f>
        <v>201507003860</v>
      </c>
    </row>
    <row r="1540" spans="1:2" x14ac:dyDescent="0.25">
      <c r="A1540" s="3">
        <v>1537</v>
      </c>
      <c r="B1540" s="3" t="str">
        <f>"201507003974"</f>
        <v>201507003974</v>
      </c>
    </row>
    <row r="1541" spans="1:2" x14ac:dyDescent="0.25">
      <c r="A1541" s="3">
        <v>1538</v>
      </c>
      <c r="B1541" s="3" t="str">
        <f>"201507003999"</f>
        <v>201507003999</v>
      </c>
    </row>
    <row r="1542" spans="1:2" x14ac:dyDescent="0.25">
      <c r="A1542" s="3">
        <v>1539</v>
      </c>
      <c r="B1542" s="3" t="str">
        <f>"201507004010"</f>
        <v>201507004010</v>
      </c>
    </row>
    <row r="1543" spans="1:2" x14ac:dyDescent="0.25">
      <c r="A1543" s="3">
        <v>1540</v>
      </c>
      <c r="B1543" s="3" t="str">
        <f>"201507004070"</f>
        <v>201507004070</v>
      </c>
    </row>
    <row r="1544" spans="1:2" x14ac:dyDescent="0.25">
      <c r="A1544" s="3">
        <v>1541</v>
      </c>
      <c r="B1544" s="3" t="str">
        <f>"201507004093"</f>
        <v>201507004093</v>
      </c>
    </row>
    <row r="1545" spans="1:2" x14ac:dyDescent="0.25">
      <c r="A1545" s="3">
        <v>1542</v>
      </c>
      <c r="B1545" s="3" t="str">
        <f>"201507004126"</f>
        <v>201507004126</v>
      </c>
    </row>
    <row r="1546" spans="1:2" x14ac:dyDescent="0.25">
      <c r="A1546" s="3">
        <v>1543</v>
      </c>
      <c r="B1546" s="3" t="str">
        <f>"201507004164"</f>
        <v>201507004164</v>
      </c>
    </row>
    <row r="1547" spans="1:2" x14ac:dyDescent="0.25">
      <c r="A1547" s="3">
        <v>1544</v>
      </c>
      <c r="B1547" s="3" t="str">
        <f>"201507004174"</f>
        <v>201507004174</v>
      </c>
    </row>
    <row r="1548" spans="1:2" x14ac:dyDescent="0.25">
      <c r="A1548" s="3">
        <v>1545</v>
      </c>
      <c r="B1548" s="3" t="str">
        <f>"201507004244"</f>
        <v>201507004244</v>
      </c>
    </row>
    <row r="1549" spans="1:2" x14ac:dyDescent="0.25">
      <c r="A1549" s="3">
        <v>1546</v>
      </c>
      <c r="B1549" s="3" t="str">
        <f>"201507004532"</f>
        <v>201507004532</v>
      </c>
    </row>
    <row r="1550" spans="1:2" x14ac:dyDescent="0.25">
      <c r="A1550" s="3">
        <v>1547</v>
      </c>
      <c r="B1550" s="3" t="str">
        <f>"201507004564"</f>
        <v>201507004564</v>
      </c>
    </row>
    <row r="1551" spans="1:2" x14ac:dyDescent="0.25">
      <c r="A1551" s="3">
        <v>1548</v>
      </c>
      <c r="B1551" s="3" t="str">
        <f>"201507004625"</f>
        <v>201507004625</v>
      </c>
    </row>
    <row r="1552" spans="1:2" x14ac:dyDescent="0.25">
      <c r="A1552" s="3">
        <v>1549</v>
      </c>
      <c r="B1552" s="3" t="str">
        <f>"201507004679"</f>
        <v>201507004679</v>
      </c>
    </row>
    <row r="1553" spans="1:2" x14ac:dyDescent="0.25">
      <c r="A1553" s="3">
        <v>1550</v>
      </c>
      <c r="B1553" s="3" t="str">
        <f>"201507004910"</f>
        <v>201507004910</v>
      </c>
    </row>
    <row r="1554" spans="1:2" x14ac:dyDescent="0.25">
      <c r="A1554" s="3">
        <v>1551</v>
      </c>
      <c r="B1554" s="3" t="str">
        <f>"201507004963"</f>
        <v>201507004963</v>
      </c>
    </row>
    <row r="1555" spans="1:2" x14ac:dyDescent="0.25">
      <c r="A1555" s="3">
        <v>1552</v>
      </c>
      <c r="B1555" s="3" t="str">
        <f>"201507004977"</f>
        <v>201507004977</v>
      </c>
    </row>
    <row r="1556" spans="1:2" x14ac:dyDescent="0.25">
      <c r="A1556" s="3">
        <v>1553</v>
      </c>
      <c r="B1556" s="3" t="str">
        <f>"201510000697"</f>
        <v>201510000697</v>
      </c>
    </row>
    <row r="1557" spans="1:2" x14ac:dyDescent="0.25">
      <c r="A1557" s="3">
        <v>1554</v>
      </c>
      <c r="B1557" s="3" t="str">
        <f>"201510000766"</f>
        <v>201510000766</v>
      </c>
    </row>
    <row r="1558" spans="1:2" x14ac:dyDescent="0.25">
      <c r="A1558" s="3">
        <v>1555</v>
      </c>
      <c r="B1558" s="3" t="str">
        <f>"201510000956"</f>
        <v>201510000956</v>
      </c>
    </row>
    <row r="1559" spans="1:2" x14ac:dyDescent="0.25">
      <c r="A1559" s="3">
        <v>1556</v>
      </c>
      <c r="B1559" s="3" t="str">
        <f>"201510001007"</f>
        <v>201510001007</v>
      </c>
    </row>
    <row r="1560" spans="1:2" x14ac:dyDescent="0.25">
      <c r="A1560" s="3">
        <v>1557</v>
      </c>
      <c r="B1560" s="3" t="str">
        <f>"201510001925"</f>
        <v>201510001925</v>
      </c>
    </row>
    <row r="1561" spans="1:2" x14ac:dyDescent="0.25">
      <c r="A1561" s="3">
        <v>1558</v>
      </c>
      <c r="B1561" s="3" t="str">
        <f>"201510002084"</f>
        <v>201510002084</v>
      </c>
    </row>
    <row r="1562" spans="1:2" x14ac:dyDescent="0.25">
      <c r="A1562" s="3">
        <v>1559</v>
      </c>
      <c r="B1562" s="3" t="str">
        <f>"201510003780"</f>
        <v>201510003780</v>
      </c>
    </row>
    <row r="1563" spans="1:2" x14ac:dyDescent="0.25">
      <c r="A1563" s="3">
        <v>1560</v>
      </c>
      <c r="B1563" s="3" t="str">
        <f>"201510004564"</f>
        <v>201510004564</v>
      </c>
    </row>
    <row r="1564" spans="1:2" x14ac:dyDescent="0.25">
      <c r="A1564" s="3">
        <v>1561</v>
      </c>
      <c r="B1564" s="3" t="str">
        <f>"201511005721"</f>
        <v>201511005721</v>
      </c>
    </row>
    <row r="1565" spans="1:2" x14ac:dyDescent="0.25">
      <c r="A1565" s="3">
        <v>1562</v>
      </c>
      <c r="B1565" s="3" t="str">
        <f>"201511006117"</f>
        <v>201511006117</v>
      </c>
    </row>
    <row r="1566" spans="1:2" x14ac:dyDescent="0.25">
      <c r="A1566" s="3">
        <v>1563</v>
      </c>
      <c r="B1566" s="3" t="str">
        <f>"201511006124"</f>
        <v>201511006124</v>
      </c>
    </row>
    <row r="1567" spans="1:2" x14ac:dyDescent="0.25">
      <c r="A1567" s="3">
        <v>1564</v>
      </c>
      <c r="B1567" s="3" t="str">
        <f>"201511006875"</f>
        <v>201511006875</v>
      </c>
    </row>
    <row r="1568" spans="1:2" x14ac:dyDescent="0.25">
      <c r="A1568" s="3">
        <v>1565</v>
      </c>
      <c r="B1568" s="3" t="str">
        <f>"201511006893"</f>
        <v>201511006893</v>
      </c>
    </row>
    <row r="1569" spans="1:2" x14ac:dyDescent="0.25">
      <c r="A1569" s="3">
        <v>1566</v>
      </c>
      <c r="B1569" s="3" t="str">
        <f>"201511007593"</f>
        <v>201511007593</v>
      </c>
    </row>
    <row r="1570" spans="1:2" x14ac:dyDescent="0.25">
      <c r="A1570" s="3">
        <v>1567</v>
      </c>
      <c r="B1570" s="3" t="str">
        <f>"201511009331"</f>
        <v>201511009331</v>
      </c>
    </row>
    <row r="1571" spans="1:2" x14ac:dyDescent="0.25">
      <c r="A1571" s="3">
        <v>1568</v>
      </c>
      <c r="B1571" s="3" t="str">
        <f>"201511010052"</f>
        <v>201511010052</v>
      </c>
    </row>
    <row r="1572" spans="1:2" x14ac:dyDescent="0.25">
      <c r="A1572" s="3">
        <v>1569</v>
      </c>
      <c r="B1572" s="3" t="str">
        <f>"201511010445"</f>
        <v>201511010445</v>
      </c>
    </row>
    <row r="1573" spans="1:2" x14ac:dyDescent="0.25">
      <c r="A1573" s="3">
        <v>1570</v>
      </c>
      <c r="B1573" s="3" t="str">
        <f>"201511010785"</f>
        <v>201511010785</v>
      </c>
    </row>
    <row r="1574" spans="1:2" x14ac:dyDescent="0.25">
      <c r="A1574" s="3">
        <v>1571</v>
      </c>
      <c r="B1574" s="3" t="str">
        <f>"201511011095"</f>
        <v>201511011095</v>
      </c>
    </row>
    <row r="1575" spans="1:2" x14ac:dyDescent="0.25">
      <c r="A1575" s="3">
        <v>1572</v>
      </c>
      <c r="B1575" s="3" t="str">
        <f>"201511011344"</f>
        <v>201511011344</v>
      </c>
    </row>
    <row r="1576" spans="1:2" x14ac:dyDescent="0.25">
      <c r="A1576" s="3">
        <v>1573</v>
      </c>
      <c r="B1576" s="3" t="str">
        <f>"201511012687"</f>
        <v>201511012687</v>
      </c>
    </row>
    <row r="1577" spans="1:2" x14ac:dyDescent="0.25">
      <c r="A1577" s="3">
        <v>1574</v>
      </c>
      <c r="B1577" s="3" t="str">
        <f>"201511013438"</f>
        <v>201511013438</v>
      </c>
    </row>
    <row r="1578" spans="1:2" x14ac:dyDescent="0.25">
      <c r="A1578" s="3">
        <v>1575</v>
      </c>
      <c r="B1578" s="3" t="str">
        <f>"201511013841"</f>
        <v>201511013841</v>
      </c>
    </row>
    <row r="1579" spans="1:2" x14ac:dyDescent="0.25">
      <c r="A1579" s="3">
        <v>1576</v>
      </c>
      <c r="B1579" s="3" t="str">
        <f>"201511013998"</f>
        <v>201511013998</v>
      </c>
    </row>
    <row r="1580" spans="1:2" x14ac:dyDescent="0.25">
      <c r="A1580" s="3">
        <v>1577</v>
      </c>
      <c r="B1580" s="3" t="str">
        <f>"201511014197"</f>
        <v>201511014197</v>
      </c>
    </row>
    <row r="1581" spans="1:2" x14ac:dyDescent="0.25">
      <c r="A1581" s="3">
        <v>1578</v>
      </c>
      <c r="B1581" s="3" t="str">
        <f>"201511014707"</f>
        <v>201511014707</v>
      </c>
    </row>
    <row r="1582" spans="1:2" x14ac:dyDescent="0.25">
      <c r="A1582" s="3">
        <v>1579</v>
      </c>
      <c r="B1582" s="3" t="str">
        <f>"201511015164"</f>
        <v>201511015164</v>
      </c>
    </row>
    <row r="1583" spans="1:2" x14ac:dyDescent="0.25">
      <c r="A1583" s="3">
        <v>1580</v>
      </c>
      <c r="B1583" s="3" t="str">
        <f>"201511015610"</f>
        <v>201511015610</v>
      </c>
    </row>
    <row r="1584" spans="1:2" x14ac:dyDescent="0.25">
      <c r="A1584" s="3">
        <v>1581</v>
      </c>
      <c r="B1584" s="3" t="str">
        <f>"201511015873"</f>
        <v>201511015873</v>
      </c>
    </row>
    <row r="1585" spans="1:2" x14ac:dyDescent="0.25">
      <c r="A1585" s="3">
        <v>1582</v>
      </c>
      <c r="B1585" s="3" t="str">
        <f>"201511015914"</f>
        <v>201511015914</v>
      </c>
    </row>
    <row r="1586" spans="1:2" x14ac:dyDescent="0.25">
      <c r="A1586" s="3">
        <v>1583</v>
      </c>
      <c r="B1586" s="3" t="str">
        <f>"201511019049"</f>
        <v>201511019049</v>
      </c>
    </row>
    <row r="1587" spans="1:2" x14ac:dyDescent="0.25">
      <c r="A1587" s="3">
        <v>1584</v>
      </c>
      <c r="B1587" s="3" t="str">
        <f>"201511020036"</f>
        <v>201511020036</v>
      </c>
    </row>
    <row r="1588" spans="1:2" x14ac:dyDescent="0.25">
      <c r="A1588" s="3">
        <v>1585</v>
      </c>
      <c r="B1588" s="3" t="str">
        <f>"201511020641"</f>
        <v>201511020641</v>
      </c>
    </row>
    <row r="1589" spans="1:2" x14ac:dyDescent="0.25">
      <c r="A1589" s="3">
        <v>1586</v>
      </c>
      <c r="B1589" s="3" t="str">
        <f>"201511021109"</f>
        <v>201511021109</v>
      </c>
    </row>
    <row r="1590" spans="1:2" x14ac:dyDescent="0.25">
      <c r="A1590" s="3">
        <v>1587</v>
      </c>
      <c r="B1590" s="3" t="str">
        <f>"201511021319"</f>
        <v>201511021319</v>
      </c>
    </row>
    <row r="1591" spans="1:2" x14ac:dyDescent="0.25">
      <c r="A1591" s="3">
        <v>1588</v>
      </c>
      <c r="B1591" s="3" t="str">
        <f>"201511023422"</f>
        <v>201511023422</v>
      </c>
    </row>
    <row r="1592" spans="1:2" x14ac:dyDescent="0.25">
      <c r="A1592" s="3">
        <v>1589</v>
      </c>
      <c r="B1592" s="3" t="str">
        <f>"201511023656"</f>
        <v>201511023656</v>
      </c>
    </row>
    <row r="1593" spans="1:2" x14ac:dyDescent="0.25">
      <c r="A1593" s="3">
        <v>1590</v>
      </c>
      <c r="B1593" s="3" t="str">
        <f>"201511024873"</f>
        <v>201511024873</v>
      </c>
    </row>
    <row r="1594" spans="1:2" x14ac:dyDescent="0.25">
      <c r="A1594" s="3">
        <v>1591</v>
      </c>
      <c r="B1594" s="3" t="str">
        <f>"201511025757"</f>
        <v>201511025757</v>
      </c>
    </row>
    <row r="1595" spans="1:2" x14ac:dyDescent="0.25">
      <c r="A1595" s="3">
        <v>1592</v>
      </c>
      <c r="B1595" s="3" t="str">
        <f>"201511026056"</f>
        <v>201511026056</v>
      </c>
    </row>
    <row r="1596" spans="1:2" x14ac:dyDescent="0.25">
      <c r="A1596" s="3">
        <v>1593</v>
      </c>
      <c r="B1596" s="3" t="str">
        <f>"201511027439"</f>
        <v>201511027439</v>
      </c>
    </row>
    <row r="1597" spans="1:2" x14ac:dyDescent="0.25">
      <c r="A1597" s="3">
        <v>1594</v>
      </c>
      <c r="B1597" s="3" t="str">
        <f>"201511030777"</f>
        <v>201511030777</v>
      </c>
    </row>
    <row r="1598" spans="1:2" x14ac:dyDescent="0.25">
      <c r="A1598" s="3">
        <v>1595</v>
      </c>
      <c r="B1598" s="3" t="str">
        <f>"201511033996"</f>
        <v>201511033996</v>
      </c>
    </row>
    <row r="1599" spans="1:2" x14ac:dyDescent="0.25">
      <c r="A1599" s="3">
        <v>1596</v>
      </c>
      <c r="B1599" s="3" t="str">
        <f>"201511035357"</f>
        <v>201511035357</v>
      </c>
    </row>
    <row r="1600" spans="1:2" x14ac:dyDescent="0.25">
      <c r="A1600" s="3">
        <v>1597</v>
      </c>
      <c r="B1600" s="3" t="str">
        <f>"201511036902"</f>
        <v>201511036902</v>
      </c>
    </row>
    <row r="1601" spans="1:2" x14ac:dyDescent="0.25">
      <c r="A1601" s="3">
        <v>1598</v>
      </c>
      <c r="B1601" s="3" t="str">
        <f>"201512002671"</f>
        <v>201512002671</v>
      </c>
    </row>
    <row r="1602" spans="1:2" x14ac:dyDescent="0.25">
      <c r="A1602" s="3">
        <v>1599</v>
      </c>
      <c r="B1602" s="3" t="str">
        <f>"201512004205"</f>
        <v>201512004205</v>
      </c>
    </row>
    <row r="1603" spans="1:2" x14ac:dyDescent="0.25">
      <c r="A1603" s="3">
        <v>1600</v>
      </c>
      <c r="B1603" s="3" t="str">
        <f>"201601000671"</f>
        <v>201601000671</v>
      </c>
    </row>
    <row r="1604" spans="1:2" x14ac:dyDescent="0.25">
      <c r="A1604" s="3">
        <v>1601</v>
      </c>
      <c r="B1604" s="3" t="str">
        <f>"201602000028"</f>
        <v>201602000028</v>
      </c>
    </row>
    <row r="1605" spans="1:2" x14ac:dyDescent="0.25">
      <c r="A1605" s="3">
        <v>1602</v>
      </c>
      <c r="B1605" s="3" t="str">
        <f>"201602000035"</f>
        <v>201602000035</v>
      </c>
    </row>
    <row r="1606" spans="1:2" x14ac:dyDescent="0.25">
      <c r="A1606" s="3">
        <v>1603</v>
      </c>
      <c r="B1606" s="3" t="str">
        <f>"201603000168"</f>
        <v>201603000168</v>
      </c>
    </row>
    <row r="1607" spans="1:2" x14ac:dyDescent="0.25">
      <c r="A1607" s="3">
        <v>1604</v>
      </c>
      <c r="B1607" s="3" t="str">
        <f>"201603000395"</f>
        <v>201603000395</v>
      </c>
    </row>
    <row r="1608" spans="1:2" x14ac:dyDescent="0.25">
      <c r="A1608" s="3">
        <v>1605</v>
      </c>
      <c r="B1608" s="3" t="str">
        <f>"201604000048"</f>
        <v>201604000048</v>
      </c>
    </row>
    <row r="1609" spans="1:2" x14ac:dyDescent="0.25">
      <c r="A1609" s="3">
        <v>1606</v>
      </c>
      <c r="B1609" s="3" t="str">
        <f>"201604000262"</f>
        <v>201604000262</v>
      </c>
    </row>
    <row r="1610" spans="1:2" x14ac:dyDescent="0.25">
      <c r="A1610" s="3">
        <v>1607</v>
      </c>
      <c r="B1610" s="3" t="str">
        <f>"201604000268"</f>
        <v>201604000268</v>
      </c>
    </row>
    <row r="1611" spans="1:2" x14ac:dyDescent="0.25">
      <c r="A1611" s="3">
        <v>1608</v>
      </c>
      <c r="B1611" s="3" t="str">
        <f>"201604000461"</f>
        <v>201604000461</v>
      </c>
    </row>
    <row r="1612" spans="1:2" x14ac:dyDescent="0.25">
      <c r="A1612" s="3">
        <v>1609</v>
      </c>
      <c r="B1612" s="3" t="str">
        <f>"201604000532"</f>
        <v>201604000532</v>
      </c>
    </row>
    <row r="1613" spans="1:2" x14ac:dyDescent="0.25">
      <c r="A1613" s="3">
        <v>1610</v>
      </c>
      <c r="B1613" s="3" t="str">
        <f>"201604001117"</f>
        <v>201604001117</v>
      </c>
    </row>
    <row r="1614" spans="1:2" x14ac:dyDescent="0.25">
      <c r="A1614" s="3">
        <v>1611</v>
      </c>
      <c r="B1614" s="3" t="str">
        <f>"201604001156"</f>
        <v>201604001156</v>
      </c>
    </row>
    <row r="1615" spans="1:2" x14ac:dyDescent="0.25">
      <c r="A1615" s="3">
        <v>1612</v>
      </c>
      <c r="B1615" s="3" t="str">
        <f>"201604001261"</f>
        <v>201604001261</v>
      </c>
    </row>
    <row r="1616" spans="1:2" x14ac:dyDescent="0.25">
      <c r="A1616" s="3">
        <v>1613</v>
      </c>
      <c r="B1616" s="3" t="str">
        <f>"201604001721"</f>
        <v>201604001721</v>
      </c>
    </row>
    <row r="1617" spans="1:2" x14ac:dyDescent="0.25">
      <c r="A1617" s="3">
        <v>1614</v>
      </c>
      <c r="B1617" s="3" t="str">
        <f>"201604002345"</f>
        <v>201604002345</v>
      </c>
    </row>
    <row r="1618" spans="1:2" x14ac:dyDescent="0.25">
      <c r="A1618" s="3">
        <v>1615</v>
      </c>
      <c r="B1618" s="3" t="str">
        <f>"201604002885"</f>
        <v>201604002885</v>
      </c>
    </row>
    <row r="1619" spans="1:2" x14ac:dyDescent="0.25">
      <c r="A1619" s="3">
        <v>1616</v>
      </c>
      <c r="B1619" s="3" t="str">
        <f>"201604003503"</f>
        <v>201604003503</v>
      </c>
    </row>
    <row r="1620" spans="1:2" x14ac:dyDescent="0.25">
      <c r="A1620" s="3">
        <v>1617</v>
      </c>
      <c r="B1620" s="3" t="str">
        <f>"201604003517"</f>
        <v>201604003517</v>
      </c>
    </row>
    <row r="1621" spans="1:2" x14ac:dyDescent="0.25">
      <c r="A1621" s="3">
        <v>1618</v>
      </c>
      <c r="B1621" s="3" t="str">
        <f>"201604003753"</f>
        <v>201604003753</v>
      </c>
    </row>
    <row r="1622" spans="1:2" x14ac:dyDescent="0.25">
      <c r="A1622" s="3">
        <v>1619</v>
      </c>
      <c r="B1622" s="3" t="str">
        <f>"201604003766"</f>
        <v>201604003766</v>
      </c>
    </row>
    <row r="1623" spans="1:2" x14ac:dyDescent="0.25">
      <c r="A1623" s="3">
        <v>1620</v>
      </c>
      <c r="B1623" s="3" t="str">
        <f>"201604004031"</f>
        <v>201604004031</v>
      </c>
    </row>
    <row r="1624" spans="1:2" x14ac:dyDescent="0.25">
      <c r="A1624" s="3">
        <v>1621</v>
      </c>
      <c r="B1624" s="3" t="str">
        <f>"201604005532"</f>
        <v>201604005532</v>
      </c>
    </row>
    <row r="1625" spans="1:2" x14ac:dyDescent="0.25">
      <c r="A1625" s="3">
        <v>1622</v>
      </c>
      <c r="B1625" s="3" t="str">
        <f>"201604005664"</f>
        <v>201604005664</v>
      </c>
    </row>
    <row r="1626" spans="1:2" x14ac:dyDescent="0.25">
      <c r="A1626" s="3">
        <v>1623</v>
      </c>
      <c r="B1626" s="3" t="str">
        <f>"201604006010"</f>
        <v>201604006010</v>
      </c>
    </row>
  </sheetData>
  <sortState ref="B4:B1626">
    <sortCondition ref="B4:B1626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Poulidou Aikaterini</dc:creator>
  <cp:lastModifiedBy>Poulidou Aikaterini</cp:lastModifiedBy>
  <dcterms:created xsi:type="dcterms:W3CDTF">2021-09-22T10:09:00Z</dcterms:created>
  <dcterms:modified xsi:type="dcterms:W3CDTF">2021-09-22T10:14:24Z</dcterms:modified>
</cp:coreProperties>
</file>