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2" i="1" l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<sst xmlns="http://schemas.openxmlformats.org/spreadsheetml/2006/main" count="645" uniqueCount="437">
  <si>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</si>
  <si>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</si>
  <si>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</si>
  <si>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ΧΩΡΙΣ ΕΜΠΕΙΡΙΑ</t>
  </si>
  <si>
    <t>ΔΕ ΤΕΧΝΙΚΟΙ ΛΟΙΠΩΝ ΕΙΔΙΚ/ΤΩΝ (ΧΕΙΡ. ΣΥΣΤ. ΚΑΤ. ΥΔ.) (Τ4Ω) (ΘΕΣΗ 306)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</si>
  <si>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</si>
  <si>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</si>
  <si>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</si>
  <si>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</si>
  <si>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</si>
  <si>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</si>
  <si>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</si>
  <si>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</si>
  <si>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ΣΑΝΞΑΡΙΔΗΣ</t>
  </si>
  <si>
    <t>ΓΙΑΝΝΗΣ</t>
  </si>
  <si>
    <t>ΑΛΕΞΑΝΔΡΟΣ</t>
  </si>
  <si>
    <t>ΑΕ819354</t>
  </si>
  <si>
    <t>1094,5</t>
  </si>
  <si>
    <t>1294,5</t>
  </si>
  <si>
    <t>305-303-306</t>
  </si>
  <si>
    <t>ΜΙΧΟΣ</t>
  </si>
  <si>
    <t>ΓΕΩΡΓΙΟΣ</t>
  </si>
  <si>
    <t>ΔΗΜΗΤΡΙΟΣ</t>
  </si>
  <si>
    <t>Σ890375</t>
  </si>
  <si>
    <t>1244,5</t>
  </si>
  <si>
    <t>306-302</t>
  </si>
  <si>
    <t>ΕΥΑΓΓΕΛΟΥ</t>
  </si>
  <si>
    <t>ΑΝΤΩΝΙΑ</t>
  </si>
  <si>
    <t>ΕΥΑΓΓΕΛΟΣ</t>
  </si>
  <si>
    <t>ΑΑ480022</t>
  </si>
  <si>
    <t>304-303-305-306</t>
  </si>
  <si>
    <t>ΜΠΑΛΛΙΟΣ</t>
  </si>
  <si>
    <t>ΣΩΤΗΡΙΟΣ</t>
  </si>
  <si>
    <t>ΑΑ480065</t>
  </si>
  <si>
    <t>1061,5</t>
  </si>
  <si>
    <t>1211,5</t>
  </si>
  <si>
    <t>ΡΟΥΣΙΔΗΣ</t>
  </si>
  <si>
    <t>ΦΩΤΙΟΣ</t>
  </si>
  <si>
    <t>ΑΝΑΣΤΑΣΙΟΣ</t>
  </si>
  <si>
    <t>ΑΗ302512</t>
  </si>
  <si>
    <t>1050,5</t>
  </si>
  <si>
    <t>1200,5</t>
  </si>
  <si>
    <t>ΤΖΕΝΗΣ</t>
  </si>
  <si>
    <t>ΒΑΣΙΛΕΙΟΣ</t>
  </si>
  <si>
    <t>ΧΡΗΣΤΟΣ</t>
  </si>
  <si>
    <t>ΑΙ028899</t>
  </si>
  <si>
    <t>301-302-306-303-304</t>
  </si>
  <si>
    <t>ΙΝΔΟΠΟΥΛΟΥ</t>
  </si>
  <si>
    <t>ΝΙΚΟΛΕΤΑ</t>
  </si>
  <si>
    <t>ΣΤΑΥΡΟΣ</t>
  </si>
  <si>
    <t>Φ469248</t>
  </si>
  <si>
    <t>1069,2</t>
  </si>
  <si>
    <t>1189,2</t>
  </si>
  <si>
    <t>ΒΕΡΙΩΝΗ</t>
  </si>
  <si>
    <t>ΕΙΡΗΝΗ-ΣΤΥΛΙΑΝΗ</t>
  </si>
  <si>
    <t>ΝΙΚΟΛΑΟΣ</t>
  </si>
  <si>
    <t>ΑΝ084060</t>
  </si>
  <si>
    <t>ΚΑΠΕΤΑΝΟΣ</t>
  </si>
  <si>
    <t>ΠΕΤΡΟΣ</t>
  </si>
  <si>
    <t>ΑΚ979240</t>
  </si>
  <si>
    <t>305-304-303-306</t>
  </si>
  <si>
    <t>ΧΑΒΔΟΥΛΑΣ</t>
  </si>
  <si>
    <t>ΑΝΕΥ</t>
  </si>
  <si>
    <t>ΑΗ782172</t>
  </si>
  <si>
    <t>ΚΑΡΑΓΙΑΝΝΗΣ</t>
  </si>
  <si>
    <t>ΧΡΥΣΟΒΑΛΑΝΤΗΣ</t>
  </si>
  <si>
    <t>ΕΥΣΤΑΘΙΟΣ</t>
  </si>
  <si>
    <t>ΑΒ304263</t>
  </si>
  <si>
    <t>306-304-303-305-301</t>
  </si>
  <si>
    <t>ΣΤΑΜΟΥΛΟΣ</t>
  </si>
  <si>
    <t>ΕΛΙΣΣΑΙΟΣ</t>
  </si>
  <si>
    <t>ΑΗ937519</t>
  </si>
  <si>
    <t>962,5</t>
  </si>
  <si>
    <t>1112,5</t>
  </si>
  <si>
    <t>305-306</t>
  </si>
  <si>
    <t>ΠΑΠΑΔΟΠΟΥΛΟΣ</t>
  </si>
  <si>
    <t>ΑΑ480007</t>
  </si>
  <si>
    <t>ΠΑΝΟΥ</t>
  </si>
  <si>
    <t>ΚΩΝΣΤΑΝΤΙΝΟΣ</t>
  </si>
  <si>
    <t>ΑΠΟΣΤΟΛΟΣ</t>
  </si>
  <si>
    <t>ΑΖ248130</t>
  </si>
  <si>
    <t>951,5</t>
  </si>
  <si>
    <t>1101,5</t>
  </si>
  <si>
    <t>ΡΙΖΟΣ</t>
  </si>
  <si>
    <t>ΑΗ302712</t>
  </si>
  <si>
    <t>303-305-306</t>
  </si>
  <si>
    <t>ΠΕΡΠΕΡΙΔΗΣ</t>
  </si>
  <si>
    <t>ΜΙΧΑΗΛ</t>
  </si>
  <si>
    <t>ΑΑ479075</t>
  </si>
  <si>
    <t>ΜΟΥΣΤΑΚΑΣ</t>
  </si>
  <si>
    <t>Χ320746</t>
  </si>
  <si>
    <t>306-301-302-303-304-305</t>
  </si>
  <si>
    <t>ΜΠΟΓΡΗ</t>
  </si>
  <si>
    <t>ΠΑΝΑΓΙΩΤΑ</t>
  </si>
  <si>
    <t>ΙΩΑΝΝΗΣ</t>
  </si>
  <si>
    <t>ΑΒ005642</t>
  </si>
  <si>
    <t>1015,3</t>
  </si>
  <si>
    <t>1085,3</t>
  </si>
  <si>
    <t>ΜΕΛΙΔΗΣ</t>
  </si>
  <si>
    <t>ΑΔΑΜ</t>
  </si>
  <si>
    <t>ΑΑ869732</t>
  </si>
  <si>
    <t>907,5</t>
  </si>
  <si>
    <t>1057,5</t>
  </si>
  <si>
    <t>305-304-303-302-306</t>
  </si>
  <si>
    <t>ΓΕΩΡΓΟΥΛΑΣ</t>
  </si>
  <si>
    <t>ΘΩΜΑΣ</t>
  </si>
  <si>
    <t>ΛΑΖΑΡΟΣ</t>
  </si>
  <si>
    <t>Χ488726</t>
  </si>
  <si>
    <t>904,2</t>
  </si>
  <si>
    <t>1054,2</t>
  </si>
  <si>
    <t>305-303-304-306</t>
  </si>
  <si>
    <t>ΜΙΧΑΛΙΟΣ</t>
  </si>
  <si>
    <t>ΑΕ701800</t>
  </si>
  <si>
    <t>852,5</t>
  </si>
  <si>
    <t>1052,5</t>
  </si>
  <si>
    <t>ΚΑΠΕΤΑΝΟΥ</t>
  </si>
  <si>
    <t>ΒΑΣΙΛΙΚΗ</t>
  </si>
  <si>
    <t>Χ390188</t>
  </si>
  <si>
    <t>302-306</t>
  </si>
  <si>
    <t>ΚΛΟΠΤΣΗΣ</t>
  </si>
  <si>
    <t>ΑΑ479307</t>
  </si>
  <si>
    <t>897,6</t>
  </si>
  <si>
    <t>1047,6</t>
  </si>
  <si>
    <t>ΧΑΝΙΩΤΗΣ</t>
  </si>
  <si>
    <t>Χ646601</t>
  </si>
  <si>
    <t>ΤΡΙΑΝΤΑΦΥΛΛΟΥ</t>
  </si>
  <si>
    <t>ΑΑ343805</t>
  </si>
  <si>
    <t>302-301-306</t>
  </si>
  <si>
    <t>ΓΕΩΡΓΟΠΟΥΛΟΥ</t>
  </si>
  <si>
    <t>ΠΟΛΥΞΕΝΗ</t>
  </si>
  <si>
    <t>ΑΒ866389</t>
  </si>
  <si>
    <t>1002,1</t>
  </si>
  <si>
    <t>1032,1</t>
  </si>
  <si>
    <t>304-303-302-305-306</t>
  </si>
  <si>
    <t>ΜΟΥΡΑΛΙΔΗΣ</t>
  </si>
  <si>
    <t>ΑΜ850490</t>
  </si>
  <si>
    <t>304-303-305-306-301-302</t>
  </si>
  <si>
    <t>ΜΠΙΖΙΟΣ</t>
  </si>
  <si>
    <t>ΑΕ818330</t>
  </si>
  <si>
    <t>ΚΑΤΣΙΚΑΛΑΚΗ</t>
  </si>
  <si>
    <t>ΑΙΚΑΤΕΡΙΝΗ</t>
  </si>
  <si>
    <t>ΕΜΜΑΝΟΥΗΛ</t>
  </si>
  <si>
    <t>Χ416779</t>
  </si>
  <si>
    <t>992,5</t>
  </si>
  <si>
    <t>ΒΕΝΟΥ</t>
  </si>
  <si>
    <t>ΕΛΕΝΗ</t>
  </si>
  <si>
    <t>ΑΕ130837</t>
  </si>
  <si>
    <t>918,5</t>
  </si>
  <si>
    <t>988,5</t>
  </si>
  <si>
    <t>304-303-305-301-302-306</t>
  </si>
  <si>
    <t>ΑΤΜΑΤΖΙΔΟΥ</t>
  </si>
  <si>
    <t>ΔΗΜΗΤΡΑ</t>
  </si>
  <si>
    <t>Φ340796</t>
  </si>
  <si>
    <t>834,9</t>
  </si>
  <si>
    <t>984,9</t>
  </si>
  <si>
    <t>ΑΑ480010</t>
  </si>
  <si>
    <t>973,5</t>
  </si>
  <si>
    <t>ΚΟΥΚΟΥΛΕΤΣΟΣ</t>
  </si>
  <si>
    <t>ΦΙΛΙΠΠΟΣ</t>
  </si>
  <si>
    <t>Φ138766</t>
  </si>
  <si>
    <t>ΚΟΥΣΛΗ</t>
  </si>
  <si>
    <t>ΑΝΝΑ</t>
  </si>
  <si>
    <t>Χ488204</t>
  </si>
  <si>
    <t>965,8</t>
  </si>
  <si>
    <t>ΒΑΣΙΛΕΙΑΔΗΣ</t>
  </si>
  <si>
    <t>ΔΑΜΙΑΝΟΣ</t>
  </si>
  <si>
    <t>ΑΕ813730</t>
  </si>
  <si>
    <t>303-304-305-306</t>
  </si>
  <si>
    <t>ΔΟΥΛΚΕΡΙΔΗΣ</t>
  </si>
  <si>
    <t>Χ953477</t>
  </si>
  <si>
    <t>810,7</t>
  </si>
  <si>
    <t>960,7</t>
  </si>
  <si>
    <t>ΤΣΑΜΗΣ</t>
  </si>
  <si>
    <t>ΜΕΘΟΔΙΟΣ</t>
  </si>
  <si>
    <t>ΑΖ308102</t>
  </si>
  <si>
    <t>954,8</t>
  </si>
  <si>
    <t>ΒΑΛΒΗΣ</t>
  </si>
  <si>
    <t>ΑΛΚΙΒΙΑΔΗΣ</t>
  </si>
  <si>
    <t>ΣΤΥΛΙΑΝΟΣ</t>
  </si>
  <si>
    <t>ΑΒ657005</t>
  </si>
  <si>
    <t>797,5</t>
  </si>
  <si>
    <t>947,5</t>
  </si>
  <si>
    <t>ΚΥΡΙΑΚΗ</t>
  </si>
  <si>
    <t>ΜΑΡΙΑ</t>
  </si>
  <si>
    <t>ΑΙ949080</t>
  </si>
  <si>
    <t>ΓΕΤΙΜΗΣ</t>
  </si>
  <si>
    <t>ΠΑΝΤΕΛΗΣ</t>
  </si>
  <si>
    <t>ΑΓΓΕΛΟΣ</t>
  </si>
  <si>
    <t>ΑΕ345912</t>
  </si>
  <si>
    <t>ΠΑΠΑΜΙΧΑΛΗΣ</t>
  </si>
  <si>
    <t>ΑΚ377484</t>
  </si>
  <si>
    <t>938,3</t>
  </si>
  <si>
    <t>ΣΤΑΜΑΤΑΚΗΣ</t>
  </si>
  <si>
    <t>ΣΤΑΜΑΤΙΟΣ</t>
  </si>
  <si>
    <t>ΚΛΕΟΒΟΥΛΟΣ</t>
  </si>
  <si>
    <t>Χ822678</t>
  </si>
  <si>
    <t>301-302-306</t>
  </si>
  <si>
    <t>ΚΡΗΤΙΚΟΣ</t>
  </si>
  <si>
    <t>ΠΑΝΑΓΙΩΤΗΣ ΤΣΑΜΠΙΚΟΣ</t>
  </si>
  <si>
    <t>ΑΝΤΩΝΙΟΣ</t>
  </si>
  <si>
    <t>ΑΗ949030</t>
  </si>
  <si>
    <t>305-306-304-303</t>
  </si>
  <si>
    <t>ΜΑΘΕΣ</t>
  </si>
  <si>
    <t>ΦΟΙΒΟΣ</t>
  </si>
  <si>
    <t>ΑΙ781772</t>
  </si>
  <si>
    <t>830,5</t>
  </si>
  <si>
    <t>930,5</t>
  </si>
  <si>
    <t>ΧΑΤΝΑΚΗ</t>
  </si>
  <si>
    <t>ΜΕΛΙΝΑ</t>
  </si>
  <si>
    <t>Χ783454</t>
  </si>
  <si>
    <t>896,5</t>
  </si>
  <si>
    <t>926,5</t>
  </si>
  <si>
    <t>ΚΟΡΡΟΣ</t>
  </si>
  <si>
    <t>Χ328234</t>
  </si>
  <si>
    <t>ΓΚΟΛΙΑΣ</t>
  </si>
  <si>
    <t>ΕΥΘΥΜΙΟΣ</t>
  </si>
  <si>
    <t>ΑΖ771929</t>
  </si>
  <si>
    <t>ΣΠΑΝΟΣ</t>
  </si>
  <si>
    <t>ΑΜ566668</t>
  </si>
  <si>
    <t>887,7</t>
  </si>
  <si>
    <t>917,7</t>
  </si>
  <si>
    <t>ΙΩΑΝΝΙΔΗΣ</t>
  </si>
  <si>
    <t>ΑΡΙΣΤΕΙΔΗΣ</t>
  </si>
  <si>
    <t>ΑΚ982945</t>
  </si>
  <si>
    <t>916,3</t>
  </si>
  <si>
    <t>ΖΑΠΑΝΤΙΩΤΗΣ</t>
  </si>
  <si>
    <t>ΑΚ394483</t>
  </si>
  <si>
    <t>301-302-303-304-305-306</t>
  </si>
  <si>
    <t>ΔΗΜΑΣ</t>
  </si>
  <si>
    <t>ΠΑΝΑΓΙΩΤΗΣ</t>
  </si>
  <si>
    <t>ΑΒ243735</t>
  </si>
  <si>
    <t>ΚΑΡΑΜΠΙΚΑΣ</t>
  </si>
  <si>
    <t>ΘΕΟΦΑΝΗΣ</t>
  </si>
  <si>
    <t>ΑΗ290626</t>
  </si>
  <si>
    <t>ΑΚ 984894</t>
  </si>
  <si>
    <t>ΚΕΛΑΖΟΓΛΟΥ</t>
  </si>
  <si>
    <t>ΧΑΡΑΛΑΜΠΟΣ</t>
  </si>
  <si>
    <t>Χ390406</t>
  </si>
  <si>
    <t>739,2</t>
  </si>
  <si>
    <t>889,2</t>
  </si>
  <si>
    <t>ΚΑΡΑΜΠΑΤΖΑΚΗΣ</t>
  </si>
  <si>
    <t>ΙΩΣΗΦ</t>
  </si>
  <si>
    <t>ΑΖ940162</t>
  </si>
  <si>
    <t>654,5</t>
  </si>
  <si>
    <t>884,5</t>
  </si>
  <si>
    <t>ΧΑΤΖΗΣΑΒΒΑΣ</t>
  </si>
  <si>
    <t>ΣΑΒΒΑΣ</t>
  </si>
  <si>
    <t>ΑΒ832623</t>
  </si>
  <si>
    <t>882,5</t>
  </si>
  <si>
    <t>ΒΑΡΝΑΣΙΔΗΣ</t>
  </si>
  <si>
    <t>ΑΖ793320</t>
  </si>
  <si>
    <t>727,1</t>
  </si>
  <si>
    <t>877,1</t>
  </si>
  <si>
    <t>305-306-304</t>
  </si>
  <si>
    <t>ΑΝΤΩΝΑΚΗΣ</t>
  </si>
  <si>
    <t>ΑΒ993539</t>
  </si>
  <si>
    <t>ΣΑΒΒΙΔΗΣ</t>
  </si>
  <si>
    <t>ΑΕ452291</t>
  </si>
  <si>
    <t>ΜΑΣΤΡΟΠΑΥΛΟΣ</t>
  </si>
  <si>
    <t>ΑΜ450246</t>
  </si>
  <si>
    <t>863,5</t>
  </si>
  <si>
    <t>ΤΣΑΜΑΔΟΥ</t>
  </si>
  <si>
    <t>ΕΛΙΣΣΑΒΕΤ</t>
  </si>
  <si>
    <t>ΑΝΔΡΕΑΣ</t>
  </si>
  <si>
    <t>ΑΕ828357</t>
  </si>
  <si>
    <t>ΤΕΡΖΑΚΗΣ</t>
  </si>
  <si>
    <t>ΑΙ948914</t>
  </si>
  <si>
    <t>782,1</t>
  </si>
  <si>
    <t>852,1</t>
  </si>
  <si>
    <t>306-305-304-303</t>
  </si>
  <si>
    <t>ΔΗΜΟΥ</t>
  </si>
  <si>
    <t>ΑΘΑΝΑΣΙΟΣ</t>
  </si>
  <si>
    <t>ΑΕ344013</t>
  </si>
  <si>
    <t>ΥΦΑΝΤΗΣ</t>
  </si>
  <si>
    <t>ΑΙ773650</t>
  </si>
  <si>
    <t>689,7</t>
  </si>
  <si>
    <t>839,7</t>
  </si>
  <si>
    <t>ΠΕΡΟΥΛΛΗΣ</t>
  </si>
  <si>
    <t>ΚΩΝΣΤΑΝΤΊΝΟΣ</t>
  </si>
  <si>
    <t>ΕΥΣΤΆΘΙΟΣ</t>
  </si>
  <si>
    <t>ΑΖ 945225</t>
  </si>
  <si>
    <t>ΠΙΤΣΙΚΑΛΗΣ</t>
  </si>
  <si>
    <t xml:space="preserve">ΓΕΩΡΓΙΟΣ </t>
  </si>
  <si>
    <t>Χ 790165</t>
  </si>
  <si>
    <t>832,1</t>
  </si>
  <si>
    <t>ΚΟΥΤΑΛΑΣ</t>
  </si>
  <si>
    <t>ΑΑ480228</t>
  </si>
  <si>
    <t>305-306-303-304</t>
  </si>
  <si>
    <t>ΣΙΔΗΡΟΠΟΥΛΟΣ</t>
  </si>
  <si>
    <t>ΚΥΡΙΑΚΟΣ</t>
  </si>
  <si>
    <t>ΑΜ882202</t>
  </si>
  <si>
    <t>794,2</t>
  </si>
  <si>
    <t>824,2</t>
  </si>
  <si>
    <t>Χ320774</t>
  </si>
  <si>
    <t>819,5</t>
  </si>
  <si>
    <t>ΚΑΡΑΝΤΑΝΗΣ</t>
  </si>
  <si>
    <t>ΔΗΜΗΤΡΗΣ</t>
  </si>
  <si>
    <t>ΑΖ945751</t>
  </si>
  <si>
    <t>665,5</t>
  </si>
  <si>
    <t>815,5</t>
  </si>
  <si>
    <t>ΤΑΣΚΟΥ</t>
  </si>
  <si>
    <t>ΑΑ408670</t>
  </si>
  <si>
    <t>ΜΠΛΙΘΙΚΙΩΤΗΣ</t>
  </si>
  <si>
    <t>Χ285608</t>
  </si>
  <si>
    <t>ΧΡΙΣΤΟΔΟΥΛΟΥ</t>
  </si>
  <si>
    <t>ΘΕΟΦΙΛΟΣ</t>
  </si>
  <si>
    <t>ΗΡΑΚΛΗΣ</t>
  </si>
  <si>
    <t>Χ476942</t>
  </si>
  <si>
    <t>TZANIS</t>
  </si>
  <si>
    <t>PETROS</t>
  </si>
  <si>
    <t>GEORGIOS</t>
  </si>
  <si>
    <t>Τ208726</t>
  </si>
  <si>
    <t>621,5</t>
  </si>
  <si>
    <t>801,5</t>
  </si>
  <si>
    <t>305-303-304-302-301-306</t>
  </si>
  <si>
    <t>ΚΑΓΙΑΝΙΩΤΗΣ</t>
  </si>
  <si>
    <t>ΑΚΙΝΔΥΝΟΣ</t>
  </si>
  <si>
    <t>Χ418581</t>
  </si>
  <si>
    <t>302-303-304-305-306</t>
  </si>
  <si>
    <t>ΜΙΧΕΛΗΣ</t>
  </si>
  <si>
    <t>ΑΒ782076</t>
  </si>
  <si>
    <t>ΣΕΙΡΗΝΟΠΟΥΛΟΣ</t>
  </si>
  <si>
    <t>ΘΕΟΔΩΡΟΣ</t>
  </si>
  <si>
    <t>Χ824769</t>
  </si>
  <si>
    <t>ΕΥΣΤΑΘΙΑΔΗΣ</t>
  </si>
  <si>
    <t>ΑΕ817137</t>
  </si>
  <si>
    <t>305-306-303</t>
  </si>
  <si>
    <t>ΕΥΘΥΜΙΑΔΗΣ</t>
  </si>
  <si>
    <t>ΑΙ339824</t>
  </si>
  <si>
    <t>305-303-306-304</t>
  </si>
  <si>
    <t>ΠΟΝΤΙΔΑΣ</t>
  </si>
  <si>
    <t>ΑΗ618897</t>
  </si>
  <si>
    <t>709,5</t>
  </si>
  <si>
    <t>779,5</t>
  </si>
  <si>
    <t>306-301-302-304-305</t>
  </si>
  <si>
    <t>ΤΣΙΑΚΑΛΑΚΗΣ</t>
  </si>
  <si>
    <t>ΗΛΙΑΣ</t>
  </si>
  <si>
    <t>ΑΚ062696</t>
  </si>
  <si>
    <t>302-301-306-305-303-304</t>
  </si>
  <si>
    <t>ΤΣΑΟΥΣΙΔΗΣ</t>
  </si>
  <si>
    <t>Χ890822</t>
  </si>
  <si>
    <t>614,9</t>
  </si>
  <si>
    <t>764,9</t>
  </si>
  <si>
    <t>ΜΑΚΡΗΣ</t>
  </si>
  <si>
    <t>ΣΤΕΦΑΝΟΣ</t>
  </si>
  <si>
    <t>Τ300178</t>
  </si>
  <si>
    <t>764,5</t>
  </si>
  <si>
    <t>ΣΔΡΕΓΑΣ</t>
  </si>
  <si>
    <t>ΑΖ446467</t>
  </si>
  <si>
    <t>753,5</t>
  </si>
  <si>
    <t>306-305</t>
  </si>
  <si>
    <t>ΒΛΑΜΑΚΗΣ</t>
  </si>
  <si>
    <t>ΑΙ969709</t>
  </si>
  <si>
    <t>301-302-306-304-305-303</t>
  </si>
  <si>
    <t>ΠΗΤΤΑΣ</t>
  </si>
  <si>
    <t>ΑΡΓΥΡΗΣ</t>
  </si>
  <si>
    <t>ΑΜ739119</t>
  </si>
  <si>
    <t>740,3</t>
  </si>
  <si>
    <t>ΧΟΜΟΝΤΟΖΛΗΣ</t>
  </si>
  <si>
    <t>ΑΕ860808</t>
  </si>
  <si>
    <t>698,5</t>
  </si>
  <si>
    <t>728,5</t>
  </si>
  <si>
    <t>ΚΑΚΑΣΟΥΛΗΣ</t>
  </si>
  <si>
    <t>Χ488194</t>
  </si>
  <si>
    <t>304-303-305-302-306</t>
  </si>
  <si>
    <t>ΧΑΤΖΗΕΥΣΤΑΘΙΟΥ</t>
  </si>
  <si>
    <t>Φ316055</t>
  </si>
  <si>
    <t>719,4</t>
  </si>
  <si>
    <t>ΙΤΣΚΟΣ</t>
  </si>
  <si>
    <t>ΠΑΥΛΟΣ</t>
  </si>
  <si>
    <t>Χ394497</t>
  </si>
  <si>
    <t>687,5</t>
  </si>
  <si>
    <t>717,5</t>
  </si>
  <si>
    <t>ΓΚΟΥΡΔΟΓΛΟΥ</t>
  </si>
  <si>
    <t>ΑΑ956053</t>
  </si>
  <si>
    <t>676,5</t>
  </si>
  <si>
    <t>706,5</t>
  </si>
  <si>
    <t>ΚΑΖΩΝΗΣ</t>
  </si>
  <si>
    <t>Φ229106</t>
  </si>
  <si>
    <t>ΚΩΝΣΤΑΝΤΙΝΙΔΗΣ</t>
  </si>
  <si>
    <t>ΑΚ984877</t>
  </si>
  <si>
    <t>ΣΑΛΤΗΣ</t>
  </si>
  <si>
    <t>ΛΑΜΠΡΟΣ</t>
  </si>
  <si>
    <t>ΑΕ811164</t>
  </si>
  <si>
    <t>ΦΙΛΛΗΣ</t>
  </si>
  <si>
    <t>Μ944268</t>
  </si>
  <si>
    <t>ΜΠΟΥΝΑΣ</t>
  </si>
  <si>
    <t>Χ938894</t>
  </si>
  <si>
    <t>ΔΗΜΑΚΗΣ</t>
  </si>
  <si>
    <t>ΘΕΟΛΟΓΟΣ</t>
  </si>
  <si>
    <t>ΑΚ983809</t>
  </si>
  <si>
    <t>684,2</t>
  </si>
  <si>
    <t>302-306-305</t>
  </si>
  <si>
    <t>ΤΟΓΚΟΣ</t>
  </si>
  <si>
    <t>ΑΕ984132</t>
  </si>
  <si>
    <t>301-302-306-305</t>
  </si>
  <si>
    <t>ΦΛΟΣΚΑΚΗΣ</t>
  </si>
  <si>
    <t>ΑΗ953875</t>
  </si>
  <si>
    <t>ΕΥΣΤΡΑΤΙΟΣ</t>
  </si>
  <si>
    <t>Φ469419</t>
  </si>
  <si>
    <t>ΣΦΥΡΗΣ</t>
  </si>
  <si>
    <t>Σ986481</t>
  </si>
  <si>
    <t>632,5</t>
  </si>
  <si>
    <t>662,5</t>
  </si>
  <si>
    <t>ΣΕΡΙΔΗΣ</t>
  </si>
  <si>
    <t>ΑΗ803933</t>
  </si>
  <si>
    <t>ΑΔΑΜΟΠΟΥΛΟΣ</t>
  </si>
  <si>
    <t>Χ519033</t>
  </si>
  <si>
    <t>610,5</t>
  </si>
  <si>
    <t>ΑΙ327239</t>
  </si>
  <si>
    <t>ΓΙΑΝΝΑΣ</t>
  </si>
  <si>
    <t>ΤΡΙΑΝΤΑΦΥΛΛΟΣ</t>
  </si>
  <si>
    <t>ΑΗ955882</t>
  </si>
  <si>
    <t>ΨΗΛΟΠΑΝΑΓΙΩΤΗΣ</t>
  </si>
  <si>
    <t>ΣΠΥΡΙΔΩΝ</t>
  </si>
  <si>
    <t>ΑΕ222827</t>
  </si>
  <si>
    <t>ΒΑΣΙΛΑΚΟΣ</t>
  </si>
  <si>
    <t>ΕΛΕΥΘΕΡΙΟΣ</t>
  </si>
  <si>
    <t>ΑΒ622713</t>
  </si>
  <si>
    <t>579,7</t>
  </si>
  <si>
    <t>ΜΙΧΕΛΗ</t>
  </si>
  <si>
    <t>ΕΛΕΟΝΩΡΑ</t>
  </si>
  <si>
    <t>ΑΖ723557</t>
  </si>
  <si>
    <t>306-305-304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</si>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</sst>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117</v>
      </c>
      <c r="C8" t="s">
        <v>13</v>
      </c>
      <c r="D8" t="s">
        <v>14</v>
      </c>
      <c r="E8" t="s">
        <v>15</v>
      </c>
      <c r="F8" t="s">
        <v>16</v>
      </c>
      <c r="G8" t="str">
        <f>"201506004158"</f>
        <v>201506004158</v>
      </c>
      <c r="H8" t="s">
        <v>17</v>
      </c>
      <c r="I8">
        <v>150</v>
      </c>
      <c r="J8">
        <v>50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 t="s">
        <v>18</v>
      </c>
    </row>
    <row r="9" spans="1:21" x14ac:dyDescent="0.25">
      <c r="H9" t="s">
        <v>19</v>
      </c>
    </row>
    <row r="10" spans="1:21" x14ac:dyDescent="0.25">
      <c r="A10">
        <v>2</v>
      </c>
      <c r="B10">
        <v>65</v>
      </c>
      <c r="C10" t="s">
        <v>20</v>
      </c>
      <c r="D10" t="s">
        <v>21</v>
      </c>
      <c r="E10" t="s">
        <v>22</v>
      </c>
      <c r="F10" t="s">
        <v>23</v>
      </c>
      <c r="G10" t="str">
        <f>"200801011634"</f>
        <v>200801011634</v>
      </c>
      <c r="H10" t="s">
        <v>17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24</v>
      </c>
    </row>
    <row r="11" spans="1:21" x14ac:dyDescent="0.25">
      <c r="H11" t="s">
        <v>25</v>
      </c>
    </row>
    <row r="12" spans="1:21" x14ac:dyDescent="0.25">
      <c r="A12">
        <v>3</v>
      </c>
      <c r="B12">
        <v>15</v>
      </c>
      <c r="C12" t="s">
        <v>26</v>
      </c>
      <c r="D12" t="s">
        <v>27</v>
      </c>
      <c r="E12" t="s">
        <v>28</v>
      </c>
      <c r="F12" t="s">
        <v>29</v>
      </c>
      <c r="G12" t="str">
        <f>"00220546"</f>
        <v>00220546</v>
      </c>
      <c r="H12">
        <v>1089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1239</v>
      </c>
    </row>
    <row r="13" spans="1:21" x14ac:dyDescent="0.25">
      <c r="H13" t="s">
        <v>30</v>
      </c>
    </row>
    <row r="14" spans="1:21" x14ac:dyDescent="0.25">
      <c r="A14">
        <v>4</v>
      </c>
      <c r="B14">
        <v>264</v>
      </c>
      <c r="C14" t="s">
        <v>31</v>
      </c>
      <c r="D14" t="s">
        <v>32</v>
      </c>
      <c r="E14" t="s">
        <v>28</v>
      </c>
      <c r="F14" t="s">
        <v>33</v>
      </c>
      <c r="G14" t="str">
        <f>"201507002082"</f>
        <v>201507002082</v>
      </c>
      <c r="H14" t="s">
        <v>34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35</v>
      </c>
    </row>
    <row r="15" spans="1:21" x14ac:dyDescent="0.25">
      <c r="H15" t="s">
        <v>19</v>
      </c>
    </row>
    <row r="16" spans="1:21" x14ac:dyDescent="0.25">
      <c r="A16">
        <v>5</v>
      </c>
      <c r="B16">
        <v>150</v>
      </c>
      <c r="C16" t="s">
        <v>36</v>
      </c>
      <c r="D16" t="s">
        <v>37</v>
      </c>
      <c r="E16" t="s">
        <v>38</v>
      </c>
      <c r="F16" t="s">
        <v>39</v>
      </c>
      <c r="G16" t="str">
        <f>"201507003013"</f>
        <v>201507003013</v>
      </c>
      <c r="H16" t="s">
        <v>40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 t="s">
        <v>41</v>
      </c>
    </row>
    <row r="17" spans="1:21" x14ac:dyDescent="0.25">
      <c r="H17" t="s">
        <v>19</v>
      </c>
    </row>
    <row r="18" spans="1:21" x14ac:dyDescent="0.25">
      <c r="A18">
        <v>6</v>
      </c>
      <c r="B18">
        <v>429</v>
      </c>
      <c r="C18" t="s">
        <v>42</v>
      </c>
      <c r="D18" t="s">
        <v>43</v>
      </c>
      <c r="E18" t="s">
        <v>44</v>
      </c>
      <c r="F18" t="s">
        <v>45</v>
      </c>
      <c r="G18" t="str">
        <f>"00206228"</f>
        <v>00206228</v>
      </c>
      <c r="H18">
        <v>1045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>
        <v>1195</v>
      </c>
    </row>
    <row r="19" spans="1:21" x14ac:dyDescent="0.25">
      <c r="H19" t="s">
        <v>46</v>
      </c>
    </row>
    <row r="20" spans="1:21" x14ac:dyDescent="0.25">
      <c r="A20">
        <v>7</v>
      </c>
      <c r="B20">
        <v>328</v>
      </c>
      <c r="C20" t="s">
        <v>47</v>
      </c>
      <c r="D20" t="s">
        <v>48</v>
      </c>
      <c r="E20" t="s">
        <v>49</v>
      </c>
      <c r="F20" t="s">
        <v>50</v>
      </c>
      <c r="G20" t="str">
        <f>"201507001302"</f>
        <v>201507001302</v>
      </c>
      <c r="H20" t="s">
        <v>51</v>
      </c>
      <c r="I20">
        <v>0</v>
      </c>
      <c r="J20">
        <v>70</v>
      </c>
      <c r="K20">
        <v>0</v>
      </c>
      <c r="L20">
        <v>0</v>
      </c>
      <c r="M20">
        <v>50</v>
      </c>
      <c r="N20">
        <v>0</v>
      </c>
      <c r="O20">
        <v>0</v>
      </c>
      <c r="P20">
        <v>0</v>
      </c>
      <c r="Q20">
        <v>0</v>
      </c>
      <c r="R20">
        <v>210</v>
      </c>
      <c r="S20">
        <v>306</v>
      </c>
      <c r="T20">
        <v>0</v>
      </c>
      <c r="U20" t="s">
        <v>52</v>
      </c>
    </row>
    <row r="21" spans="1:21" x14ac:dyDescent="0.25">
      <c r="H21">
        <v>306</v>
      </c>
    </row>
    <row r="22" spans="1:21" x14ac:dyDescent="0.25">
      <c r="A22">
        <v>8</v>
      </c>
      <c r="B22">
        <v>587</v>
      </c>
      <c r="C22" t="s">
        <v>53</v>
      </c>
      <c r="D22" t="s">
        <v>54</v>
      </c>
      <c r="E22" t="s">
        <v>55</v>
      </c>
      <c r="F22" t="s">
        <v>56</v>
      </c>
      <c r="G22" t="str">
        <f>"00216107"</f>
        <v>00216107</v>
      </c>
      <c r="H22">
        <v>990</v>
      </c>
      <c r="I22">
        <v>150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>
        <v>1170</v>
      </c>
    </row>
    <row r="23" spans="1:21" x14ac:dyDescent="0.25">
      <c r="H23">
        <v>306</v>
      </c>
    </row>
    <row r="24" spans="1:21" x14ac:dyDescent="0.25">
      <c r="A24">
        <v>9</v>
      </c>
      <c r="B24">
        <v>93</v>
      </c>
      <c r="C24" t="s">
        <v>57</v>
      </c>
      <c r="D24" t="s">
        <v>55</v>
      </c>
      <c r="E24" t="s">
        <v>58</v>
      </c>
      <c r="F24" t="s">
        <v>59</v>
      </c>
      <c r="G24" t="str">
        <f>"201506002007"</f>
        <v>201506002007</v>
      </c>
      <c r="H24">
        <v>1001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>
        <v>1151</v>
      </c>
    </row>
    <row r="25" spans="1:21" x14ac:dyDescent="0.25">
      <c r="H25" t="s">
        <v>60</v>
      </c>
    </row>
    <row r="26" spans="1:21" x14ac:dyDescent="0.25">
      <c r="A26">
        <v>10</v>
      </c>
      <c r="B26">
        <v>107</v>
      </c>
      <c r="C26" t="s">
        <v>61</v>
      </c>
      <c r="D26" t="s">
        <v>44</v>
      </c>
      <c r="E26" t="s">
        <v>62</v>
      </c>
      <c r="F26" t="s">
        <v>63</v>
      </c>
      <c r="G26" t="str">
        <f>"00184298"</f>
        <v>00184298</v>
      </c>
      <c r="H26">
        <v>1001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2</v>
      </c>
      <c r="U26">
        <v>1151</v>
      </c>
    </row>
    <row r="27" spans="1:21" x14ac:dyDescent="0.25">
      <c r="H27" t="s">
        <v>25</v>
      </c>
    </row>
    <row r="28" spans="1:21" x14ac:dyDescent="0.25">
      <c r="A28">
        <v>11</v>
      </c>
      <c r="B28">
        <v>333</v>
      </c>
      <c r="C28" t="s">
        <v>64</v>
      </c>
      <c r="D28" t="s">
        <v>65</v>
      </c>
      <c r="E28" t="s">
        <v>66</v>
      </c>
      <c r="F28" t="s">
        <v>67</v>
      </c>
      <c r="G28" t="str">
        <f>"201507001206"</f>
        <v>201507001206</v>
      </c>
      <c r="H28">
        <v>968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210</v>
      </c>
      <c r="S28">
        <v>306</v>
      </c>
      <c r="T28">
        <v>0</v>
      </c>
      <c r="U28">
        <v>1118</v>
      </c>
    </row>
    <row r="29" spans="1:21" x14ac:dyDescent="0.25">
      <c r="H29" t="s">
        <v>68</v>
      </c>
    </row>
    <row r="30" spans="1:21" x14ac:dyDescent="0.25">
      <c r="A30">
        <v>12</v>
      </c>
      <c r="B30">
        <v>311</v>
      </c>
      <c r="C30" t="s">
        <v>69</v>
      </c>
      <c r="D30" t="s">
        <v>55</v>
      </c>
      <c r="E30" t="s">
        <v>70</v>
      </c>
      <c r="F30" t="s">
        <v>71</v>
      </c>
      <c r="G30" t="str">
        <f>"201604002089"</f>
        <v>201604002089</v>
      </c>
      <c r="H30" t="s">
        <v>72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0</v>
      </c>
      <c r="U30" t="s">
        <v>73</v>
      </c>
    </row>
    <row r="31" spans="1:21" x14ac:dyDescent="0.25">
      <c r="H31" t="s">
        <v>74</v>
      </c>
    </row>
    <row r="32" spans="1:21" x14ac:dyDescent="0.25">
      <c r="A32">
        <v>13</v>
      </c>
      <c r="B32">
        <v>613</v>
      </c>
      <c r="C32" t="s">
        <v>75</v>
      </c>
      <c r="D32" t="s">
        <v>22</v>
      </c>
      <c r="E32" t="s">
        <v>44</v>
      </c>
      <c r="F32" t="s">
        <v>76</v>
      </c>
      <c r="G32" t="str">
        <f>"201507002253"</f>
        <v>201507002253</v>
      </c>
      <c r="H32">
        <v>1078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0</v>
      </c>
      <c r="U32">
        <v>1108</v>
      </c>
    </row>
    <row r="33" spans="1:21" x14ac:dyDescent="0.25">
      <c r="H33" t="s">
        <v>30</v>
      </c>
    </row>
    <row r="34" spans="1:21" x14ac:dyDescent="0.25">
      <c r="A34">
        <v>14</v>
      </c>
      <c r="B34">
        <v>185</v>
      </c>
      <c r="C34" t="s">
        <v>77</v>
      </c>
      <c r="D34" t="s">
        <v>78</v>
      </c>
      <c r="E34" t="s">
        <v>79</v>
      </c>
      <c r="F34" t="s">
        <v>80</v>
      </c>
      <c r="G34" t="str">
        <f>"00221558"</f>
        <v>00221558</v>
      </c>
      <c r="H34" t="s">
        <v>81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 t="s">
        <v>82</v>
      </c>
    </row>
    <row r="35" spans="1:21" x14ac:dyDescent="0.25">
      <c r="H35">
        <v>306</v>
      </c>
    </row>
    <row r="36" spans="1:21" x14ac:dyDescent="0.25">
      <c r="A36">
        <v>15</v>
      </c>
      <c r="B36">
        <v>220</v>
      </c>
      <c r="C36" t="s">
        <v>83</v>
      </c>
      <c r="D36" t="s">
        <v>21</v>
      </c>
      <c r="E36" t="s">
        <v>78</v>
      </c>
      <c r="F36" t="s">
        <v>84</v>
      </c>
      <c r="G36" t="str">
        <f>"00218875"</f>
        <v>00218875</v>
      </c>
      <c r="H36" t="s">
        <v>81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 t="s">
        <v>82</v>
      </c>
    </row>
    <row r="37" spans="1:21" x14ac:dyDescent="0.25">
      <c r="H37" t="s">
        <v>85</v>
      </c>
    </row>
    <row r="38" spans="1:21" x14ac:dyDescent="0.25">
      <c r="A38">
        <v>16</v>
      </c>
      <c r="B38">
        <v>380</v>
      </c>
      <c r="C38" t="s">
        <v>86</v>
      </c>
      <c r="D38" t="s">
        <v>78</v>
      </c>
      <c r="E38" t="s">
        <v>87</v>
      </c>
      <c r="F38" t="s">
        <v>88</v>
      </c>
      <c r="G38" t="str">
        <f>"201406005961"</f>
        <v>201406005961</v>
      </c>
      <c r="H38">
        <v>1100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0</v>
      </c>
      <c r="U38">
        <v>1100</v>
      </c>
    </row>
    <row r="39" spans="1:21" x14ac:dyDescent="0.25">
      <c r="H39" t="s">
        <v>19</v>
      </c>
    </row>
    <row r="40" spans="1:21" x14ac:dyDescent="0.25">
      <c r="A40">
        <v>17</v>
      </c>
      <c r="B40">
        <v>13</v>
      </c>
      <c r="C40" t="s">
        <v>89</v>
      </c>
      <c r="D40" t="s">
        <v>22</v>
      </c>
      <c r="E40" t="s">
        <v>21</v>
      </c>
      <c r="F40" t="s">
        <v>90</v>
      </c>
      <c r="G40" t="str">
        <f>"00220817"</f>
        <v>00220817</v>
      </c>
      <c r="H40">
        <v>1089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306</v>
      </c>
      <c r="S40">
        <v>306</v>
      </c>
      <c r="T40">
        <v>2</v>
      </c>
      <c r="U40">
        <v>1089</v>
      </c>
    </row>
    <row r="41" spans="1:21" x14ac:dyDescent="0.25">
      <c r="H41" t="s">
        <v>91</v>
      </c>
    </row>
    <row r="42" spans="1:21" x14ac:dyDescent="0.25">
      <c r="A42">
        <v>18</v>
      </c>
      <c r="B42">
        <v>565</v>
      </c>
      <c r="C42" t="s">
        <v>92</v>
      </c>
      <c r="D42" t="s">
        <v>93</v>
      </c>
      <c r="E42" t="s">
        <v>94</v>
      </c>
      <c r="F42" t="s">
        <v>95</v>
      </c>
      <c r="G42" t="str">
        <f>"201511035192"</f>
        <v>201511035192</v>
      </c>
      <c r="H42" t="s">
        <v>96</v>
      </c>
      <c r="I42">
        <v>0</v>
      </c>
      <c r="J42">
        <v>70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1</v>
      </c>
      <c r="U42" t="s">
        <v>97</v>
      </c>
    </row>
    <row r="43" spans="1:21" x14ac:dyDescent="0.25">
      <c r="H43">
        <v>306</v>
      </c>
    </row>
    <row r="44" spans="1:21" x14ac:dyDescent="0.25">
      <c r="A44">
        <v>19</v>
      </c>
      <c r="B44">
        <v>114</v>
      </c>
      <c r="C44" t="s">
        <v>98</v>
      </c>
      <c r="D44" t="s">
        <v>99</v>
      </c>
      <c r="E44" t="s">
        <v>44</v>
      </c>
      <c r="F44" t="s">
        <v>100</v>
      </c>
      <c r="G44" t="str">
        <f>"201507003228"</f>
        <v>201507003228</v>
      </c>
      <c r="H44" t="s">
        <v>101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 t="s">
        <v>102</v>
      </c>
    </row>
    <row r="45" spans="1:21" x14ac:dyDescent="0.25">
      <c r="H45" t="s">
        <v>103</v>
      </c>
    </row>
    <row r="46" spans="1:21" x14ac:dyDescent="0.25">
      <c r="A46">
        <v>20</v>
      </c>
      <c r="B46">
        <v>550</v>
      </c>
      <c r="C46" t="s">
        <v>104</v>
      </c>
      <c r="D46" t="s">
        <v>105</v>
      </c>
      <c r="E46" t="s">
        <v>106</v>
      </c>
      <c r="F46" t="s">
        <v>107</v>
      </c>
      <c r="G46" t="str">
        <f>"201506004484"</f>
        <v>201506004484</v>
      </c>
      <c r="H46" t="s">
        <v>108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1</v>
      </c>
      <c r="U46" t="s">
        <v>109</v>
      </c>
    </row>
    <row r="47" spans="1:21" x14ac:dyDescent="0.25">
      <c r="H47" t="s">
        <v>110</v>
      </c>
    </row>
    <row r="48" spans="1:21" x14ac:dyDescent="0.25">
      <c r="A48">
        <v>21</v>
      </c>
      <c r="B48">
        <v>160</v>
      </c>
      <c r="C48" t="s">
        <v>111</v>
      </c>
      <c r="D48" t="s">
        <v>105</v>
      </c>
      <c r="E48" t="s">
        <v>55</v>
      </c>
      <c r="F48" t="s">
        <v>112</v>
      </c>
      <c r="G48" t="str">
        <f>"00221562"</f>
        <v>00221562</v>
      </c>
      <c r="H48" t="s">
        <v>113</v>
      </c>
      <c r="I48">
        <v>150</v>
      </c>
      <c r="J48">
        <v>50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 t="s">
        <v>114</v>
      </c>
    </row>
    <row r="49" spans="1:21" x14ac:dyDescent="0.25">
      <c r="H49">
        <v>306</v>
      </c>
    </row>
    <row r="50" spans="1:21" x14ac:dyDescent="0.25">
      <c r="A50">
        <v>22</v>
      </c>
      <c r="B50">
        <v>83</v>
      </c>
      <c r="C50" t="s">
        <v>115</v>
      </c>
      <c r="D50" t="s">
        <v>116</v>
      </c>
      <c r="E50" t="s">
        <v>58</v>
      </c>
      <c r="F50" t="s">
        <v>117</v>
      </c>
      <c r="G50" t="str">
        <f>"201506002003"</f>
        <v>201506002003</v>
      </c>
      <c r="H50" t="s">
        <v>40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 t="s">
        <v>40</v>
      </c>
    </row>
    <row r="51" spans="1:21" x14ac:dyDescent="0.25">
      <c r="H51" t="s">
        <v>118</v>
      </c>
    </row>
    <row r="52" spans="1:21" x14ac:dyDescent="0.25">
      <c r="A52">
        <v>23</v>
      </c>
      <c r="B52">
        <v>49</v>
      </c>
      <c r="C52" t="s">
        <v>119</v>
      </c>
      <c r="D52" t="s">
        <v>44</v>
      </c>
      <c r="E52" t="s">
        <v>43</v>
      </c>
      <c r="F52" t="s">
        <v>120</v>
      </c>
      <c r="G52" t="str">
        <f>"201507002674"</f>
        <v>201507002674</v>
      </c>
      <c r="H52" t="s">
        <v>121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 t="s">
        <v>122</v>
      </c>
    </row>
    <row r="53" spans="1:21" x14ac:dyDescent="0.25">
      <c r="H53" t="s">
        <v>85</v>
      </c>
    </row>
    <row r="54" spans="1:21" x14ac:dyDescent="0.25">
      <c r="A54">
        <v>24</v>
      </c>
      <c r="B54">
        <v>143</v>
      </c>
      <c r="C54" t="s">
        <v>123</v>
      </c>
      <c r="D54" t="s">
        <v>58</v>
      </c>
      <c r="E54" t="s">
        <v>21</v>
      </c>
      <c r="F54" t="s">
        <v>124</v>
      </c>
      <c r="G54" t="str">
        <f>"00220778"</f>
        <v>00220778</v>
      </c>
      <c r="H54">
        <v>924</v>
      </c>
      <c r="I54">
        <v>0</v>
      </c>
      <c r="J54">
        <v>70</v>
      </c>
      <c r="K54">
        <v>50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0</v>
      </c>
      <c r="U54">
        <v>1044</v>
      </c>
    </row>
    <row r="55" spans="1:21" x14ac:dyDescent="0.25">
      <c r="H55">
        <v>306</v>
      </c>
    </row>
    <row r="56" spans="1:21" x14ac:dyDescent="0.25">
      <c r="A56">
        <v>25</v>
      </c>
      <c r="B56">
        <v>519</v>
      </c>
      <c r="C56" t="s">
        <v>125</v>
      </c>
      <c r="D56" t="s">
        <v>87</v>
      </c>
      <c r="E56" t="s">
        <v>21</v>
      </c>
      <c r="F56" t="s">
        <v>126</v>
      </c>
      <c r="G56" t="str">
        <f>"201409002568"</f>
        <v>201409002568</v>
      </c>
      <c r="H56">
        <v>990</v>
      </c>
      <c r="I56">
        <v>0</v>
      </c>
      <c r="J56">
        <v>50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210</v>
      </c>
      <c r="S56">
        <v>306</v>
      </c>
      <c r="T56">
        <v>0</v>
      </c>
      <c r="U56">
        <v>1040</v>
      </c>
    </row>
    <row r="57" spans="1:21" x14ac:dyDescent="0.25">
      <c r="H57" t="s">
        <v>127</v>
      </c>
    </row>
    <row r="58" spans="1:21" x14ac:dyDescent="0.25">
      <c r="A58">
        <v>26</v>
      </c>
      <c r="B58">
        <v>16</v>
      </c>
      <c r="C58" t="s">
        <v>128</v>
      </c>
      <c r="D58" t="s">
        <v>129</v>
      </c>
      <c r="E58" t="s">
        <v>78</v>
      </c>
      <c r="F58" t="s">
        <v>130</v>
      </c>
      <c r="G58" t="str">
        <f>"201409004297"</f>
        <v>201409004297</v>
      </c>
      <c r="H58" t="s">
        <v>131</v>
      </c>
      <c r="I58">
        <v>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0</v>
      </c>
      <c r="U58" t="s">
        <v>132</v>
      </c>
    </row>
    <row r="59" spans="1:21" x14ac:dyDescent="0.25">
      <c r="H59" t="s">
        <v>133</v>
      </c>
    </row>
    <row r="60" spans="1:21" x14ac:dyDescent="0.25">
      <c r="A60">
        <v>27</v>
      </c>
      <c r="B60">
        <v>641</v>
      </c>
      <c r="C60" t="s">
        <v>134</v>
      </c>
      <c r="D60" t="s">
        <v>38</v>
      </c>
      <c r="E60" t="s">
        <v>94</v>
      </c>
      <c r="F60" t="s">
        <v>135</v>
      </c>
      <c r="G60" t="str">
        <f>"201507000374"</f>
        <v>201507000374</v>
      </c>
      <c r="H60">
        <v>880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0</v>
      </c>
      <c r="U60">
        <v>1030</v>
      </c>
    </row>
    <row r="61" spans="1:21" x14ac:dyDescent="0.25">
      <c r="H61" t="s">
        <v>136</v>
      </c>
    </row>
    <row r="62" spans="1:21" x14ac:dyDescent="0.25">
      <c r="A62">
        <v>28</v>
      </c>
      <c r="B62">
        <v>573</v>
      </c>
      <c r="C62" t="s">
        <v>137</v>
      </c>
      <c r="D62" t="s">
        <v>21</v>
      </c>
      <c r="E62" t="s">
        <v>55</v>
      </c>
      <c r="F62" t="s">
        <v>138</v>
      </c>
      <c r="G62" t="str">
        <f>"201412002633"</f>
        <v>201412002633</v>
      </c>
      <c r="H62">
        <v>990</v>
      </c>
      <c r="I62">
        <v>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>
        <v>1020</v>
      </c>
    </row>
    <row r="63" spans="1:21" x14ac:dyDescent="0.25">
      <c r="H63">
        <v>306</v>
      </c>
    </row>
    <row r="64" spans="1:21" x14ac:dyDescent="0.25">
      <c r="A64">
        <v>29</v>
      </c>
      <c r="B64">
        <v>339</v>
      </c>
      <c r="C64" t="s">
        <v>139</v>
      </c>
      <c r="D64" t="s">
        <v>140</v>
      </c>
      <c r="E64" t="s">
        <v>141</v>
      </c>
      <c r="F64" t="s">
        <v>142</v>
      </c>
      <c r="G64" t="str">
        <f>"201507004691"</f>
        <v>201507004691</v>
      </c>
      <c r="H64" t="s">
        <v>72</v>
      </c>
      <c r="I64">
        <v>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 t="s">
        <v>143</v>
      </c>
    </row>
    <row r="65" spans="1:21" x14ac:dyDescent="0.25">
      <c r="H65">
        <v>306</v>
      </c>
    </row>
    <row r="66" spans="1:21" x14ac:dyDescent="0.25">
      <c r="A66">
        <v>30</v>
      </c>
      <c r="B66">
        <v>581</v>
      </c>
      <c r="C66" t="s">
        <v>144</v>
      </c>
      <c r="D66" t="s">
        <v>145</v>
      </c>
      <c r="E66" t="s">
        <v>106</v>
      </c>
      <c r="F66" t="s">
        <v>146</v>
      </c>
      <c r="G66" t="str">
        <f>"201412000853"</f>
        <v>201412000853</v>
      </c>
      <c r="H66" t="s">
        <v>147</v>
      </c>
      <c r="I66">
        <v>0</v>
      </c>
      <c r="J66">
        <v>70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2</v>
      </c>
      <c r="U66" t="s">
        <v>148</v>
      </c>
    </row>
    <row r="67" spans="1:21" x14ac:dyDescent="0.25">
      <c r="H67" t="s">
        <v>149</v>
      </c>
    </row>
    <row r="68" spans="1:21" x14ac:dyDescent="0.25">
      <c r="A68">
        <v>31</v>
      </c>
      <c r="B68">
        <v>649</v>
      </c>
      <c r="C68" t="s">
        <v>150</v>
      </c>
      <c r="D68" t="s">
        <v>151</v>
      </c>
      <c r="E68" t="s">
        <v>94</v>
      </c>
      <c r="F68" t="s">
        <v>152</v>
      </c>
      <c r="G68" t="str">
        <f>"00009095"</f>
        <v>00009095</v>
      </c>
      <c r="H68" t="s">
        <v>153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1</v>
      </c>
      <c r="U68" t="s">
        <v>154</v>
      </c>
    </row>
    <row r="69" spans="1:21" x14ac:dyDescent="0.25">
      <c r="H69">
        <v>306</v>
      </c>
    </row>
    <row r="70" spans="1:21" x14ac:dyDescent="0.25">
      <c r="A70">
        <v>32</v>
      </c>
      <c r="B70">
        <v>265</v>
      </c>
      <c r="C70" t="s">
        <v>26</v>
      </c>
      <c r="D70" t="s">
        <v>22</v>
      </c>
      <c r="E70" t="s">
        <v>78</v>
      </c>
      <c r="F70" t="s">
        <v>155</v>
      </c>
      <c r="G70" t="str">
        <f>"201507003008"</f>
        <v>201507003008</v>
      </c>
      <c r="H70" t="s">
        <v>156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0</v>
      </c>
      <c r="U70" t="s">
        <v>156</v>
      </c>
    </row>
    <row r="71" spans="1:21" x14ac:dyDescent="0.25">
      <c r="H71" t="s">
        <v>19</v>
      </c>
    </row>
    <row r="72" spans="1:21" x14ac:dyDescent="0.25">
      <c r="A72">
        <v>33</v>
      </c>
      <c r="B72">
        <v>331</v>
      </c>
      <c r="C72" t="s">
        <v>157</v>
      </c>
      <c r="D72" t="s">
        <v>158</v>
      </c>
      <c r="E72" t="s">
        <v>94</v>
      </c>
      <c r="F72" t="s">
        <v>159</v>
      </c>
      <c r="G72" t="str">
        <f>"201303000347"</f>
        <v>201303000347</v>
      </c>
      <c r="H72">
        <v>913</v>
      </c>
      <c r="I72">
        <v>0</v>
      </c>
      <c r="J72">
        <v>30</v>
      </c>
      <c r="K72">
        <v>30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0</v>
      </c>
      <c r="U72">
        <v>973</v>
      </c>
    </row>
    <row r="73" spans="1:21" x14ac:dyDescent="0.25">
      <c r="H73">
        <v>306</v>
      </c>
    </row>
    <row r="74" spans="1:21" x14ac:dyDescent="0.25">
      <c r="A74">
        <v>34</v>
      </c>
      <c r="B74">
        <v>60</v>
      </c>
      <c r="C74" t="s">
        <v>160</v>
      </c>
      <c r="D74" t="s">
        <v>161</v>
      </c>
      <c r="E74" t="s">
        <v>78</v>
      </c>
      <c r="F74" t="s">
        <v>162</v>
      </c>
      <c r="G74" t="str">
        <f>"00191362"</f>
        <v>00191362</v>
      </c>
      <c r="H74" t="s">
        <v>163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0</v>
      </c>
      <c r="U74" t="s">
        <v>163</v>
      </c>
    </row>
    <row r="75" spans="1:21" x14ac:dyDescent="0.25">
      <c r="H75">
        <v>306</v>
      </c>
    </row>
    <row r="76" spans="1:21" x14ac:dyDescent="0.25">
      <c r="A76">
        <v>35</v>
      </c>
      <c r="B76">
        <v>439</v>
      </c>
      <c r="C76" t="s">
        <v>164</v>
      </c>
      <c r="D76" t="s">
        <v>165</v>
      </c>
      <c r="E76" t="s">
        <v>22</v>
      </c>
      <c r="F76" t="s">
        <v>166</v>
      </c>
      <c r="G76" t="str">
        <f>"00221474"</f>
        <v>00221474</v>
      </c>
      <c r="H76" t="s">
        <v>72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0</v>
      </c>
      <c r="U76" t="s">
        <v>72</v>
      </c>
    </row>
    <row r="77" spans="1:21" x14ac:dyDescent="0.25">
      <c r="H77" t="s">
        <v>167</v>
      </c>
    </row>
    <row r="78" spans="1:21" x14ac:dyDescent="0.25">
      <c r="A78">
        <v>36</v>
      </c>
      <c r="B78">
        <v>544</v>
      </c>
      <c r="C78" t="s">
        <v>168</v>
      </c>
      <c r="D78" t="s">
        <v>106</v>
      </c>
      <c r="E78" t="s">
        <v>44</v>
      </c>
      <c r="F78" t="s">
        <v>169</v>
      </c>
      <c r="G78" t="str">
        <f>"00218958"</f>
        <v>00218958</v>
      </c>
      <c r="H78" t="s">
        <v>170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0</v>
      </c>
      <c r="U78" t="s">
        <v>171</v>
      </c>
    </row>
    <row r="79" spans="1:21" x14ac:dyDescent="0.25">
      <c r="H79">
        <v>306</v>
      </c>
    </row>
    <row r="80" spans="1:21" x14ac:dyDescent="0.25">
      <c r="A80">
        <v>37</v>
      </c>
      <c r="B80">
        <v>524</v>
      </c>
      <c r="C80" t="s">
        <v>172</v>
      </c>
      <c r="D80" t="s">
        <v>173</v>
      </c>
      <c r="E80" t="s">
        <v>55</v>
      </c>
      <c r="F80" t="s">
        <v>174</v>
      </c>
      <c r="G80" t="str">
        <f>"201604005833"</f>
        <v>201604005833</v>
      </c>
      <c r="H80" t="s">
        <v>175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 t="s">
        <v>175</v>
      </c>
    </row>
    <row r="81" spans="1:21" x14ac:dyDescent="0.25">
      <c r="H81">
        <v>306</v>
      </c>
    </row>
    <row r="82" spans="1:21" x14ac:dyDescent="0.25">
      <c r="A82">
        <v>38</v>
      </c>
      <c r="B82">
        <v>288</v>
      </c>
      <c r="C82" t="s">
        <v>176</v>
      </c>
      <c r="D82" t="s">
        <v>177</v>
      </c>
      <c r="E82" t="s">
        <v>178</v>
      </c>
      <c r="F82" t="s">
        <v>179</v>
      </c>
      <c r="G82" t="str">
        <f>"201506004413"</f>
        <v>201506004413</v>
      </c>
      <c r="H82" t="s">
        <v>180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 t="s">
        <v>181</v>
      </c>
    </row>
    <row r="83" spans="1:21" x14ac:dyDescent="0.25">
      <c r="H83" t="s">
        <v>60</v>
      </c>
    </row>
    <row r="84" spans="1:21" x14ac:dyDescent="0.25">
      <c r="A84">
        <v>39</v>
      </c>
      <c r="B84">
        <v>103</v>
      </c>
      <c r="C84" t="s">
        <v>182</v>
      </c>
      <c r="D84" t="s">
        <v>183</v>
      </c>
      <c r="E84" t="s">
        <v>78</v>
      </c>
      <c r="F84" t="s">
        <v>184</v>
      </c>
      <c r="G84" t="str">
        <f>"00219867"</f>
        <v>00219867</v>
      </c>
      <c r="H84">
        <v>946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0</v>
      </c>
      <c r="U84">
        <v>946</v>
      </c>
    </row>
    <row r="85" spans="1:21" x14ac:dyDescent="0.25">
      <c r="H85">
        <v>306</v>
      </c>
    </row>
    <row r="86" spans="1:21" x14ac:dyDescent="0.25">
      <c r="A86">
        <v>40</v>
      </c>
      <c r="B86">
        <v>77</v>
      </c>
      <c r="C86" t="s">
        <v>185</v>
      </c>
      <c r="D86" t="s">
        <v>186</v>
      </c>
      <c r="E86" t="s">
        <v>187</v>
      </c>
      <c r="F86" t="s">
        <v>188</v>
      </c>
      <c r="G86" t="str">
        <f>"201504001287"</f>
        <v>201504001287</v>
      </c>
      <c r="H86">
        <v>913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0</v>
      </c>
      <c r="U86">
        <v>943</v>
      </c>
    </row>
    <row r="87" spans="1:21" x14ac:dyDescent="0.25">
      <c r="H87">
        <v>306</v>
      </c>
    </row>
    <row r="88" spans="1:21" x14ac:dyDescent="0.25">
      <c r="A88">
        <v>41</v>
      </c>
      <c r="B88">
        <v>5</v>
      </c>
      <c r="C88" t="s">
        <v>189</v>
      </c>
      <c r="D88" t="s">
        <v>94</v>
      </c>
      <c r="E88" t="s">
        <v>22</v>
      </c>
      <c r="F88" t="s">
        <v>190</v>
      </c>
      <c r="G88" t="str">
        <f>"00191034"</f>
        <v>00191034</v>
      </c>
      <c r="H88" t="s">
        <v>191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0</v>
      </c>
      <c r="U88" t="s">
        <v>191</v>
      </c>
    </row>
    <row r="89" spans="1:21" x14ac:dyDescent="0.25">
      <c r="H89" t="s">
        <v>91</v>
      </c>
    </row>
    <row r="90" spans="1:21" x14ac:dyDescent="0.25">
      <c r="A90">
        <v>42</v>
      </c>
      <c r="B90">
        <v>336</v>
      </c>
      <c r="C90" t="s">
        <v>192</v>
      </c>
      <c r="D90" t="s">
        <v>193</v>
      </c>
      <c r="E90" t="s">
        <v>194</v>
      </c>
      <c r="F90" t="s">
        <v>195</v>
      </c>
      <c r="G90" t="str">
        <f>"201507000749"</f>
        <v>201507000749</v>
      </c>
      <c r="H90">
        <v>935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210</v>
      </c>
      <c r="S90">
        <v>306</v>
      </c>
      <c r="T90">
        <v>0</v>
      </c>
      <c r="U90">
        <v>935</v>
      </c>
    </row>
    <row r="91" spans="1:21" x14ac:dyDescent="0.25">
      <c r="H91" t="s">
        <v>196</v>
      </c>
    </row>
    <row r="92" spans="1:21" x14ac:dyDescent="0.25">
      <c r="A92">
        <v>43</v>
      </c>
      <c r="B92">
        <v>530</v>
      </c>
      <c r="C92" t="s">
        <v>197</v>
      </c>
      <c r="D92" t="s">
        <v>198</v>
      </c>
      <c r="E92" t="s">
        <v>199</v>
      </c>
      <c r="F92" t="s">
        <v>200</v>
      </c>
      <c r="G92" t="str">
        <f>"00219928"</f>
        <v>00219928</v>
      </c>
      <c r="H92">
        <v>935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210</v>
      </c>
      <c r="S92">
        <v>306</v>
      </c>
      <c r="T92">
        <v>0</v>
      </c>
      <c r="U92">
        <v>935</v>
      </c>
    </row>
    <row r="93" spans="1:21" x14ac:dyDescent="0.25">
      <c r="H93" t="s">
        <v>201</v>
      </c>
    </row>
    <row r="94" spans="1:21" x14ac:dyDescent="0.25">
      <c r="A94">
        <v>44</v>
      </c>
      <c r="B94">
        <v>372</v>
      </c>
      <c r="C94" t="s">
        <v>202</v>
      </c>
      <c r="D94" t="s">
        <v>203</v>
      </c>
      <c r="E94" t="s">
        <v>22</v>
      </c>
      <c r="F94" t="s">
        <v>204</v>
      </c>
      <c r="G94" t="str">
        <f>"00084208"</f>
        <v>00084208</v>
      </c>
      <c r="H94" t="s">
        <v>205</v>
      </c>
      <c r="I94">
        <v>0</v>
      </c>
      <c r="J94">
        <v>70</v>
      </c>
      <c r="K94">
        <v>0</v>
      </c>
      <c r="L94">
        <v>30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0</v>
      </c>
      <c r="U94" t="s">
        <v>206</v>
      </c>
    </row>
    <row r="95" spans="1:21" x14ac:dyDescent="0.25">
      <c r="H95">
        <v>306</v>
      </c>
    </row>
    <row r="96" spans="1:21" x14ac:dyDescent="0.25">
      <c r="A96">
        <v>45</v>
      </c>
      <c r="B96">
        <v>229</v>
      </c>
      <c r="C96" t="s">
        <v>207</v>
      </c>
      <c r="D96" t="s">
        <v>208</v>
      </c>
      <c r="E96" t="s">
        <v>22</v>
      </c>
      <c r="F96" t="s">
        <v>209</v>
      </c>
      <c r="G96" t="str">
        <f>"201412003458"</f>
        <v>201412003458</v>
      </c>
      <c r="H96" t="s">
        <v>210</v>
      </c>
      <c r="I96">
        <v>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0</v>
      </c>
      <c r="U96" t="s">
        <v>211</v>
      </c>
    </row>
    <row r="97" spans="1:21" x14ac:dyDescent="0.25">
      <c r="H97">
        <v>306</v>
      </c>
    </row>
    <row r="98" spans="1:21" x14ac:dyDescent="0.25">
      <c r="A98">
        <v>46</v>
      </c>
      <c r="B98">
        <v>101</v>
      </c>
      <c r="C98" t="s">
        <v>212</v>
      </c>
      <c r="D98" t="s">
        <v>44</v>
      </c>
      <c r="E98" t="s">
        <v>21</v>
      </c>
      <c r="F98" t="s">
        <v>213</v>
      </c>
      <c r="G98" t="str">
        <f>"00220214"</f>
        <v>00220214</v>
      </c>
      <c r="H98">
        <v>924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0</v>
      </c>
      <c r="U98">
        <v>924</v>
      </c>
    </row>
    <row r="99" spans="1:21" x14ac:dyDescent="0.25">
      <c r="H99" t="s">
        <v>110</v>
      </c>
    </row>
    <row r="100" spans="1:21" x14ac:dyDescent="0.25">
      <c r="A100">
        <v>47</v>
      </c>
      <c r="B100">
        <v>557</v>
      </c>
      <c r="C100" t="s">
        <v>214</v>
      </c>
      <c r="D100" t="s">
        <v>187</v>
      </c>
      <c r="E100" t="s">
        <v>215</v>
      </c>
      <c r="F100" t="s">
        <v>216</v>
      </c>
      <c r="G100" t="str">
        <f>"201604001738"</f>
        <v>201604001738</v>
      </c>
      <c r="H100">
        <v>770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0</v>
      </c>
      <c r="U100">
        <v>920</v>
      </c>
    </row>
    <row r="101" spans="1:21" x14ac:dyDescent="0.25">
      <c r="H101">
        <v>306</v>
      </c>
    </row>
    <row r="102" spans="1:21" x14ac:dyDescent="0.25">
      <c r="A102">
        <v>48</v>
      </c>
      <c r="B102">
        <v>152</v>
      </c>
      <c r="C102" t="s">
        <v>217</v>
      </c>
      <c r="D102" t="s">
        <v>199</v>
      </c>
      <c r="E102" t="s">
        <v>21</v>
      </c>
      <c r="F102" t="s">
        <v>218</v>
      </c>
      <c r="G102" t="str">
        <f>"00197652"</f>
        <v>00197652</v>
      </c>
      <c r="H102" t="s">
        <v>219</v>
      </c>
      <c r="I102">
        <v>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306</v>
      </c>
      <c r="S102">
        <v>306</v>
      </c>
      <c r="T102">
        <v>2</v>
      </c>
      <c r="U102" t="s">
        <v>220</v>
      </c>
    </row>
    <row r="103" spans="1:21" x14ac:dyDescent="0.25">
      <c r="H103">
        <v>306</v>
      </c>
    </row>
    <row r="104" spans="1:21" x14ac:dyDescent="0.25">
      <c r="A104">
        <v>49</v>
      </c>
      <c r="B104">
        <v>386</v>
      </c>
      <c r="C104" t="s">
        <v>221</v>
      </c>
      <c r="D104" t="s">
        <v>222</v>
      </c>
      <c r="E104" t="s">
        <v>22</v>
      </c>
      <c r="F104" t="s">
        <v>223</v>
      </c>
      <c r="G104" t="str">
        <f>"00219281"</f>
        <v>00219281</v>
      </c>
      <c r="H104" t="s">
        <v>224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0</v>
      </c>
      <c r="U104" t="s">
        <v>224</v>
      </c>
    </row>
    <row r="105" spans="1:21" x14ac:dyDescent="0.25">
      <c r="H105">
        <v>306</v>
      </c>
    </row>
    <row r="106" spans="1:21" x14ac:dyDescent="0.25">
      <c r="A106">
        <v>50</v>
      </c>
      <c r="B106">
        <v>359</v>
      </c>
      <c r="C106" t="s">
        <v>225</v>
      </c>
      <c r="D106" t="s">
        <v>186</v>
      </c>
      <c r="E106" t="s">
        <v>49</v>
      </c>
      <c r="F106" t="s">
        <v>226</v>
      </c>
      <c r="G106" t="str">
        <f>"00221198"</f>
        <v>00221198</v>
      </c>
      <c r="H106">
        <v>902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>
        <v>902</v>
      </c>
    </row>
    <row r="107" spans="1:21" x14ac:dyDescent="0.25">
      <c r="H107" t="s">
        <v>227</v>
      </c>
    </row>
    <row r="108" spans="1:21" x14ac:dyDescent="0.25">
      <c r="A108">
        <v>51</v>
      </c>
      <c r="B108">
        <v>428</v>
      </c>
      <c r="C108" t="s">
        <v>228</v>
      </c>
      <c r="D108" t="s">
        <v>229</v>
      </c>
      <c r="E108" t="s">
        <v>22</v>
      </c>
      <c r="F108" t="s">
        <v>230</v>
      </c>
      <c r="G108" t="str">
        <f>"00218825"</f>
        <v>00218825</v>
      </c>
      <c r="H108">
        <v>869</v>
      </c>
      <c r="I108">
        <v>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2</v>
      </c>
      <c r="U108">
        <v>899</v>
      </c>
    </row>
    <row r="109" spans="1:21" x14ac:dyDescent="0.25">
      <c r="H109">
        <v>306</v>
      </c>
    </row>
    <row r="110" spans="1:21" x14ac:dyDescent="0.25">
      <c r="A110">
        <v>52</v>
      </c>
      <c r="B110">
        <v>81</v>
      </c>
      <c r="C110" t="s">
        <v>231</v>
      </c>
      <c r="D110" t="s">
        <v>15</v>
      </c>
      <c r="E110" t="s">
        <v>232</v>
      </c>
      <c r="F110" t="s">
        <v>233</v>
      </c>
      <c r="G110" t="str">
        <f>"201507000001"</f>
        <v>201507000001</v>
      </c>
      <c r="H110">
        <v>891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0</v>
      </c>
      <c r="U110">
        <v>891</v>
      </c>
    </row>
    <row r="111" spans="1:21" x14ac:dyDescent="0.25">
      <c r="H111" t="s">
        <v>30</v>
      </c>
    </row>
    <row r="112" spans="1:21" x14ac:dyDescent="0.25">
      <c r="A112">
        <v>53</v>
      </c>
      <c r="B112">
        <v>548</v>
      </c>
      <c r="C112" t="s">
        <v>57</v>
      </c>
      <c r="D112" t="s">
        <v>44</v>
      </c>
      <c r="E112" t="s">
        <v>58</v>
      </c>
      <c r="F112" t="s">
        <v>234</v>
      </c>
      <c r="G112" t="str">
        <f>"00220349"</f>
        <v>00220349</v>
      </c>
      <c r="H112">
        <v>891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>
        <v>891</v>
      </c>
    </row>
    <row r="113" spans="1:21" x14ac:dyDescent="0.25">
      <c r="H113">
        <v>306</v>
      </c>
    </row>
    <row r="114" spans="1:21" x14ac:dyDescent="0.25">
      <c r="A114">
        <v>54</v>
      </c>
      <c r="B114">
        <v>598</v>
      </c>
      <c r="C114" t="s">
        <v>235</v>
      </c>
      <c r="D114" t="s">
        <v>236</v>
      </c>
      <c r="E114" t="s">
        <v>15</v>
      </c>
      <c r="F114" t="s">
        <v>237</v>
      </c>
      <c r="G114" t="str">
        <f>"201507000598"</f>
        <v>201507000598</v>
      </c>
      <c r="H114" t="s">
        <v>238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1</v>
      </c>
      <c r="U114" t="s">
        <v>239</v>
      </c>
    </row>
    <row r="115" spans="1:21" x14ac:dyDescent="0.25">
      <c r="H115" t="s">
        <v>19</v>
      </c>
    </row>
    <row r="116" spans="1:21" x14ac:dyDescent="0.25">
      <c r="A116">
        <v>55</v>
      </c>
      <c r="B116">
        <v>155</v>
      </c>
      <c r="C116" t="s">
        <v>240</v>
      </c>
      <c r="D116" t="s">
        <v>241</v>
      </c>
      <c r="E116" t="s">
        <v>141</v>
      </c>
      <c r="F116" t="s">
        <v>242</v>
      </c>
      <c r="G116" t="str">
        <f>"00220956"</f>
        <v>00220956</v>
      </c>
      <c r="H116" t="s">
        <v>243</v>
      </c>
      <c r="I116">
        <v>150</v>
      </c>
      <c r="J116">
        <v>50</v>
      </c>
      <c r="K116">
        <v>30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0</v>
      </c>
      <c r="U116" t="s">
        <v>244</v>
      </c>
    </row>
    <row r="117" spans="1:21" x14ac:dyDescent="0.25">
      <c r="H117">
        <v>306</v>
      </c>
    </row>
    <row r="118" spans="1:21" x14ac:dyDescent="0.25">
      <c r="A118">
        <v>56</v>
      </c>
      <c r="B118">
        <v>582</v>
      </c>
      <c r="C118" t="s">
        <v>245</v>
      </c>
      <c r="D118" t="s">
        <v>246</v>
      </c>
      <c r="E118" t="s">
        <v>55</v>
      </c>
      <c r="F118" t="s">
        <v>247</v>
      </c>
      <c r="G118" t="str">
        <f>"201506003607"</f>
        <v>201506003607</v>
      </c>
      <c r="H118" t="s">
        <v>113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0</v>
      </c>
      <c r="U118" t="s">
        <v>248</v>
      </c>
    </row>
    <row r="119" spans="1:21" x14ac:dyDescent="0.25">
      <c r="H119" t="s">
        <v>118</v>
      </c>
    </row>
    <row r="120" spans="1:21" x14ac:dyDescent="0.25">
      <c r="A120">
        <v>57</v>
      </c>
      <c r="B120">
        <v>388</v>
      </c>
      <c r="C120" t="s">
        <v>249</v>
      </c>
      <c r="D120" t="s">
        <v>37</v>
      </c>
      <c r="E120" t="s">
        <v>236</v>
      </c>
      <c r="F120" t="s">
        <v>250</v>
      </c>
      <c r="G120" t="str">
        <f>"201507005108"</f>
        <v>201507005108</v>
      </c>
      <c r="H120" t="s">
        <v>251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1</v>
      </c>
      <c r="U120" t="s">
        <v>252</v>
      </c>
    </row>
    <row r="121" spans="1:21" x14ac:dyDescent="0.25">
      <c r="H121" t="s">
        <v>253</v>
      </c>
    </row>
    <row r="122" spans="1:21" x14ac:dyDescent="0.25">
      <c r="A122">
        <v>58</v>
      </c>
      <c r="B122">
        <v>315</v>
      </c>
      <c r="C122" t="s">
        <v>254</v>
      </c>
      <c r="D122" t="s">
        <v>79</v>
      </c>
      <c r="E122" t="s">
        <v>44</v>
      </c>
      <c r="F122" t="s">
        <v>255</v>
      </c>
      <c r="G122" t="str">
        <f>"00004209"</f>
        <v>00004209</v>
      </c>
      <c r="H122">
        <v>803</v>
      </c>
      <c r="I122">
        <v>0</v>
      </c>
      <c r="J122">
        <v>70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>
        <v>873</v>
      </c>
    </row>
    <row r="123" spans="1:21" x14ac:dyDescent="0.25">
      <c r="H123">
        <v>306</v>
      </c>
    </row>
    <row r="124" spans="1:21" x14ac:dyDescent="0.25">
      <c r="A124">
        <v>59</v>
      </c>
      <c r="B124">
        <v>625</v>
      </c>
      <c r="C124" t="s">
        <v>256</v>
      </c>
      <c r="D124" t="s">
        <v>246</v>
      </c>
      <c r="E124" t="s">
        <v>94</v>
      </c>
      <c r="F124" t="s">
        <v>257</v>
      </c>
      <c r="G124" t="str">
        <f>"00221336"</f>
        <v>00221336</v>
      </c>
      <c r="H124">
        <v>715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306</v>
      </c>
      <c r="S124">
        <v>306</v>
      </c>
      <c r="T124">
        <v>0</v>
      </c>
      <c r="U124">
        <v>865</v>
      </c>
    </row>
    <row r="125" spans="1:21" x14ac:dyDescent="0.25">
      <c r="H125" t="s">
        <v>118</v>
      </c>
    </row>
    <row r="126" spans="1:21" x14ac:dyDescent="0.25">
      <c r="A126">
        <v>60</v>
      </c>
      <c r="B126">
        <v>29</v>
      </c>
      <c r="C126" t="s">
        <v>258</v>
      </c>
      <c r="D126" t="s">
        <v>229</v>
      </c>
      <c r="E126" t="s">
        <v>141</v>
      </c>
      <c r="F126" t="s">
        <v>259</v>
      </c>
      <c r="G126" t="str">
        <f>"00219927"</f>
        <v>00219927</v>
      </c>
      <c r="H126" t="s">
        <v>260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210</v>
      </c>
      <c r="S126">
        <v>306</v>
      </c>
      <c r="T126">
        <v>0</v>
      </c>
      <c r="U126" t="s">
        <v>260</v>
      </c>
    </row>
    <row r="127" spans="1:21" x14ac:dyDescent="0.25">
      <c r="H127" t="s">
        <v>74</v>
      </c>
    </row>
    <row r="128" spans="1:21" x14ac:dyDescent="0.25">
      <c r="A128">
        <v>61</v>
      </c>
      <c r="B128">
        <v>174</v>
      </c>
      <c r="C128" t="s">
        <v>261</v>
      </c>
      <c r="D128" t="s">
        <v>262</v>
      </c>
      <c r="E128" t="s">
        <v>263</v>
      </c>
      <c r="F128" t="s">
        <v>264</v>
      </c>
      <c r="G128" t="str">
        <f>"00221370"</f>
        <v>00221370</v>
      </c>
      <c r="H128" t="s">
        <v>113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 t="s">
        <v>113</v>
      </c>
    </row>
    <row r="129" spans="1:21" x14ac:dyDescent="0.25">
      <c r="H129">
        <v>306</v>
      </c>
    </row>
    <row r="130" spans="1:21" x14ac:dyDescent="0.25">
      <c r="A130">
        <v>62</v>
      </c>
      <c r="B130">
        <v>249</v>
      </c>
      <c r="C130" t="s">
        <v>265</v>
      </c>
      <c r="D130" t="s">
        <v>187</v>
      </c>
      <c r="E130" t="s">
        <v>78</v>
      </c>
      <c r="F130" t="s">
        <v>266</v>
      </c>
      <c r="G130" t="str">
        <f>"00218687"</f>
        <v>00218687</v>
      </c>
      <c r="H130" t="s">
        <v>267</v>
      </c>
      <c r="I130">
        <v>0</v>
      </c>
      <c r="J130">
        <v>70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0</v>
      </c>
      <c r="U130" t="s">
        <v>268</v>
      </c>
    </row>
    <row r="131" spans="1:21" x14ac:dyDescent="0.25">
      <c r="H131" t="s">
        <v>269</v>
      </c>
    </row>
    <row r="132" spans="1:21" x14ac:dyDescent="0.25">
      <c r="A132">
        <v>63</v>
      </c>
      <c r="B132">
        <v>61</v>
      </c>
      <c r="C132" t="s">
        <v>270</v>
      </c>
      <c r="D132" t="s">
        <v>21</v>
      </c>
      <c r="E132" t="s">
        <v>271</v>
      </c>
      <c r="F132" t="s">
        <v>272</v>
      </c>
      <c r="G132" t="str">
        <f>"201507001791"</f>
        <v>201507001791</v>
      </c>
      <c r="H132">
        <v>660</v>
      </c>
      <c r="I132">
        <v>150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>
        <v>840</v>
      </c>
    </row>
    <row r="133" spans="1:21" x14ac:dyDescent="0.25">
      <c r="H133" t="s">
        <v>30</v>
      </c>
    </row>
    <row r="134" spans="1:21" x14ac:dyDescent="0.25">
      <c r="A134">
        <v>64</v>
      </c>
      <c r="B134">
        <v>326</v>
      </c>
      <c r="C134" t="s">
        <v>273</v>
      </c>
      <c r="D134" t="s">
        <v>78</v>
      </c>
      <c r="E134" t="s">
        <v>22</v>
      </c>
      <c r="F134" t="s">
        <v>274</v>
      </c>
      <c r="G134" t="str">
        <f>"201410010269"</f>
        <v>201410010269</v>
      </c>
      <c r="H134" t="s">
        <v>275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0</v>
      </c>
      <c r="U134" t="s">
        <v>276</v>
      </c>
    </row>
    <row r="135" spans="1:21" x14ac:dyDescent="0.25">
      <c r="H135">
        <v>306</v>
      </c>
    </row>
    <row r="136" spans="1:21" x14ac:dyDescent="0.25">
      <c r="A136">
        <v>65</v>
      </c>
      <c r="B136">
        <v>172</v>
      </c>
      <c r="C136" t="s">
        <v>277</v>
      </c>
      <c r="D136" t="s">
        <v>278</v>
      </c>
      <c r="E136" t="s">
        <v>279</v>
      </c>
      <c r="F136" t="s">
        <v>280</v>
      </c>
      <c r="G136" t="str">
        <f>"00219737"</f>
        <v>00219737</v>
      </c>
      <c r="H136" t="s">
        <v>153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306</v>
      </c>
      <c r="S136">
        <v>306</v>
      </c>
      <c r="T136">
        <v>0</v>
      </c>
      <c r="U136" t="s">
        <v>153</v>
      </c>
    </row>
    <row r="137" spans="1:21" x14ac:dyDescent="0.25">
      <c r="H137" t="s">
        <v>118</v>
      </c>
    </row>
    <row r="138" spans="1:21" x14ac:dyDescent="0.25">
      <c r="A138">
        <v>66</v>
      </c>
      <c r="B138">
        <v>627</v>
      </c>
      <c r="C138" t="s">
        <v>281</v>
      </c>
      <c r="D138" t="s">
        <v>282</v>
      </c>
      <c r="E138" t="s">
        <v>55</v>
      </c>
      <c r="F138" t="s">
        <v>283</v>
      </c>
      <c r="G138" t="str">
        <f>"00210387"</f>
        <v>00210387</v>
      </c>
      <c r="H138" t="s">
        <v>267</v>
      </c>
      <c r="I138">
        <v>0</v>
      </c>
      <c r="J138">
        <v>50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1</v>
      </c>
      <c r="U138" t="s">
        <v>284</v>
      </c>
    </row>
    <row r="139" spans="1:21" x14ac:dyDescent="0.25">
      <c r="H139">
        <v>306</v>
      </c>
    </row>
    <row r="140" spans="1:21" x14ac:dyDescent="0.25">
      <c r="A140">
        <v>67</v>
      </c>
      <c r="B140">
        <v>459</v>
      </c>
      <c r="C140" t="s">
        <v>285</v>
      </c>
      <c r="D140" t="s">
        <v>44</v>
      </c>
      <c r="E140" t="s">
        <v>55</v>
      </c>
      <c r="F140" t="s">
        <v>286</v>
      </c>
      <c r="G140" t="str">
        <f>"201507002700"</f>
        <v>201507002700</v>
      </c>
      <c r="H140">
        <v>825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>
        <v>825</v>
      </c>
    </row>
    <row r="141" spans="1:21" x14ac:dyDescent="0.25">
      <c r="H141" t="s">
        <v>287</v>
      </c>
    </row>
    <row r="142" spans="1:21" x14ac:dyDescent="0.25">
      <c r="A142">
        <v>68</v>
      </c>
      <c r="B142">
        <v>313</v>
      </c>
      <c r="C142" t="s">
        <v>288</v>
      </c>
      <c r="D142" t="s">
        <v>289</v>
      </c>
      <c r="E142" t="s">
        <v>55</v>
      </c>
      <c r="F142" t="s">
        <v>290</v>
      </c>
      <c r="G142" t="str">
        <f>"201507001466"</f>
        <v>201507001466</v>
      </c>
      <c r="H142" t="s">
        <v>291</v>
      </c>
      <c r="I142">
        <v>0</v>
      </c>
      <c r="J142">
        <v>30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T142">
        <v>0</v>
      </c>
      <c r="U142" t="s">
        <v>292</v>
      </c>
    </row>
    <row r="143" spans="1:21" x14ac:dyDescent="0.25">
      <c r="H143" t="s">
        <v>118</v>
      </c>
    </row>
    <row r="144" spans="1:21" x14ac:dyDescent="0.25">
      <c r="A144">
        <v>69</v>
      </c>
      <c r="B144">
        <v>274</v>
      </c>
      <c r="C144" t="s">
        <v>89</v>
      </c>
      <c r="D144" t="s">
        <v>215</v>
      </c>
      <c r="E144" t="s">
        <v>21</v>
      </c>
      <c r="F144" t="s">
        <v>293</v>
      </c>
      <c r="G144" t="str">
        <f>"00220076"</f>
        <v>00220076</v>
      </c>
      <c r="H144" t="s">
        <v>294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210</v>
      </c>
      <c r="S144">
        <v>306</v>
      </c>
      <c r="T144">
        <v>2</v>
      </c>
      <c r="U144" t="s">
        <v>294</v>
      </c>
    </row>
    <row r="145" spans="1:21" x14ac:dyDescent="0.25">
      <c r="H145" t="s">
        <v>91</v>
      </c>
    </row>
    <row r="146" spans="1:21" x14ac:dyDescent="0.25">
      <c r="A146">
        <v>70</v>
      </c>
      <c r="B146">
        <v>253</v>
      </c>
      <c r="C146" t="s">
        <v>295</v>
      </c>
      <c r="D146" t="s">
        <v>296</v>
      </c>
      <c r="E146" t="s">
        <v>55</v>
      </c>
      <c r="F146" t="s">
        <v>297</v>
      </c>
      <c r="G146" t="str">
        <f>"201409002733"</f>
        <v>201409002733</v>
      </c>
      <c r="H146" t="s">
        <v>298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210</v>
      </c>
      <c r="S146">
        <v>306</v>
      </c>
      <c r="T146">
        <v>0</v>
      </c>
      <c r="U146" t="s">
        <v>299</v>
      </c>
    </row>
    <row r="147" spans="1:21" x14ac:dyDescent="0.25">
      <c r="H147" t="s">
        <v>118</v>
      </c>
    </row>
    <row r="148" spans="1:21" x14ac:dyDescent="0.25">
      <c r="A148">
        <v>71</v>
      </c>
      <c r="B148">
        <v>467</v>
      </c>
      <c r="C148" t="s">
        <v>300</v>
      </c>
      <c r="D148" t="s">
        <v>21</v>
      </c>
      <c r="E148" t="s">
        <v>55</v>
      </c>
      <c r="F148" t="s">
        <v>301</v>
      </c>
      <c r="G148" t="str">
        <f>"201507001783"</f>
        <v>201507001783</v>
      </c>
      <c r="H148">
        <v>814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T148">
        <v>0</v>
      </c>
      <c r="U148">
        <v>814</v>
      </c>
    </row>
    <row r="149" spans="1:21" x14ac:dyDescent="0.25">
      <c r="H149" t="s">
        <v>30</v>
      </c>
    </row>
    <row r="150" spans="1:21" x14ac:dyDescent="0.25">
      <c r="A150">
        <v>72</v>
      </c>
      <c r="B150">
        <v>431</v>
      </c>
      <c r="C150" t="s">
        <v>302</v>
      </c>
      <c r="D150" t="s">
        <v>105</v>
      </c>
      <c r="E150" t="s">
        <v>43</v>
      </c>
      <c r="F150" t="s">
        <v>303</v>
      </c>
      <c r="G150" t="str">
        <f>"00216706"</f>
        <v>00216706</v>
      </c>
      <c r="H150">
        <v>660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T150">
        <v>0</v>
      </c>
      <c r="U150">
        <v>810</v>
      </c>
    </row>
    <row r="151" spans="1:21" x14ac:dyDescent="0.25">
      <c r="H151" t="s">
        <v>227</v>
      </c>
    </row>
    <row r="152" spans="1:21" x14ac:dyDescent="0.25">
      <c r="A152">
        <v>73</v>
      </c>
      <c r="B152">
        <v>479</v>
      </c>
      <c r="C152" t="s">
        <v>304</v>
      </c>
      <c r="D152" t="s">
        <v>305</v>
      </c>
      <c r="E152" t="s">
        <v>306</v>
      </c>
      <c r="F152" t="s">
        <v>307</v>
      </c>
      <c r="G152" t="str">
        <f>"00145650"</f>
        <v>00145650</v>
      </c>
      <c r="H152">
        <v>803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T152">
        <v>0</v>
      </c>
      <c r="U152">
        <v>803</v>
      </c>
    </row>
    <row r="153" spans="1:21" x14ac:dyDescent="0.25">
      <c r="H153">
        <v>306</v>
      </c>
    </row>
    <row r="154" spans="1:21" x14ac:dyDescent="0.25">
      <c r="A154">
        <v>74</v>
      </c>
      <c r="B154">
        <v>608</v>
      </c>
      <c r="C154" t="s">
        <v>308</v>
      </c>
      <c r="D154" t="s">
        <v>309</v>
      </c>
      <c r="E154" t="s">
        <v>310</v>
      </c>
      <c r="F154" t="s">
        <v>311</v>
      </c>
      <c r="G154" t="str">
        <f>"201507001844"</f>
        <v>201507001844</v>
      </c>
      <c r="H154" t="s">
        <v>312</v>
      </c>
      <c r="I154">
        <v>150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T154">
        <v>0</v>
      </c>
      <c r="U154" t="s">
        <v>313</v>
      </c>
    </row>
    <row r="155" spans="1:21" x14ac:dyDescent="0.25">
      <c r="H155" t="s">
        <v>314</v>
      </c>
    </row>
    <row r="156" spans="1:21" x14ac:dyDescent="0.25">
      <c r="A156">
        <v>75</v>
      </c>
      <c r="B156">
        <v>555</v>
      </c>
      <c r="C156" t="s">
        <v>315</v>
      </c>
      <c r="D156" t="s">
        <v>79</v>
      </c>
      <c r="E156" t="s">
        <v>316</v>
      </c>
      <c r="F156" t="s">
        <v>317</v>
      </c>
      <c r="G156" t="str">
        <f>"201410000628"</f>
        <v>201410000628</v>
      </c>
      <c r="H156">
        <v>770</v>
      </c>
      <c r="I156">
        <v>0</v>
      </c>
      <c r="J156">
        <v>30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T156">
        <v>0</v>
      </c>
      <c r="U156">
        <v>800</v>
      </c>
    </row>
    <row r="157" spans="1:21" x14ac:dyDescent="0.25">
      <c r="H157" t="s">
        <v>318</v>
      </c>
    </row>
    <row r="158" spans="1:21" x14ac:dyDescent="0.25">
      <c r="A158">
        <v>76</v>
      </c>
      <c r="B158">
        <v>254</v>
      </c>
      <c r="C158" t="s">
        <v>319</v>
      </c>
      <c r="D158" t="s">
        <v>21</v>
      </c>
      <c r="E158" t="s">
        <v>229</v>
      </c>
      <c r="F158" t="s">
        <v>320</v>
      </c>
      <c r="G158" t="str">
        <f>"201507004206"</f>
        <v>201507004206</v>
      </c>
      <c r="H158">
        <v>770</v>
      </c>
      <c r="I158">
        <v>0</v>
      </c>
      <c r="J158">
        <v>30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T158">
        <v>0</v>
      </c>
      <c r="U158">
        <v>800</v>
      </c>
    </row>
    <row r="159" spans="1:21" x14ac:dyDescent="0.25">
      <c r="H159" t="s">
        <v>60</v>
      </c>
    </row>
    <row r="160" spans="1:21" x14ac:dyDescent="0.25">
      <c r="A160">
        <v>77</v>
      </c>
      <c r="B160">
        <v>416</v>
      </c>
      <c r="C160" t="s">
        <v>321</v>
      </c>
      <c r="D160" t="s">
        <v>322</v>
      </c>
      <c r="E160" t="s">
        <v>22</v>
      </c>
      <c r="F160" t="s">
        <v>323</v>
      </c>
      <c r="G160" t="str">
        <f>"00219068"</f>
        <v>00219068</v>
      </c>
      <c r="H160" t="s">
        <v>180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T160">
        <v>0</v>
      </c>
      <c r="U160" t="s">
        <v>180</v>
      </c>
    </row>
    <row r="161" spans="1:21" x14ac:dyDescent="0.25">
      <c r="H161">
        <v>306</v>
      </c>
    </row>
    <row r="162" spans="1:21" x14ac:dyDescent="0.25">
      <c r="A162">
        <v>78</v>
      </c>
      <c r="B162">
        <v>436</v>
      </c>
      <c r="C162" t="s">
        <v>324</v>
      </c>
      <c r="D162" t="s">
        <v>21</v>
      </c>
      <c r="E162" t="s">
        <v>322</v>
      </c>
      <c r="F162" t="s">
        <v>325</v>
      </c>
      <c r="G162" t="str">
        <f>"00220189"</f>
        <v>00220189</v>
      </c>
      <c r="H162">
        <v>792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T162">
        <v>0</v>
      </c>
      <c r="U162">
        <v>792</v>
      </c>
    </row>
    <row r="163" spans="1:21" x14ac:dyDescent="0.25">
      <c r="H163" t="s">
        <v>326</v>
      </c>
    </row>
    <row r="164" spans="1:21" x14ac:dyDescent="0.25">
      <c r="A164">
        <v>79</v>
      </c>
      <c r="B164">
        <v>497</v>
      </c>
      <c r="C164" t="s">
        <v>327</v>
      </c>
      <c r="D164" t="s">
        <v>229</v>
      </c>
      <c r="E164" t="s">
        <v>78</v>
      </c>
      <c r="F164" t="s">
        <v>328</v>
      </c>
      <c r="G164" t="str">
        <f>"201507004161"</f>
        <v>201507004161</v>
      </c>
      <c r="H164">
        <v>781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T164">
        <v>0</v>
      </c>
      <c r="U164">
        <v>781</v>
      </c>
    </row>
    <row r="165" spans="1:21" x14ac:dyDescent="0.25">
      <c r="H165" t="s">
        <v>329</v>
      </c>
    </row>
    <row r="166" spans="1:21" x14ac:dyDescent="0.25">
      <c r="A166">
        <v>80</v>
      </c>
      <c r="B166">
        <v>277</v>
      </c>
      <c r="C166" t="s">
        <v>330</v>
      </c>
      <c r="D166" t="s">
        <v>305</v>
      </c>
      <c r="E166" t="s">
        <v>78</v>
      </c>
      <c r="F166" t="s">
        <v>331</v>
      </c>
      <c r="G166" t="str">
        <f>"00023735"</f>
        <v>00023735</v>
      </c>
      <c r="H166" t="s">
        <v>332</v>
      </c>
      <c r="I166">
        <v>0</v>
      </c>
      <c r="J166">
        <v>70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T166">
        <v>0</v>
      </c>
      <c r="U166" t="s">
        <v>333</v>
      </c>
    </row>
    <row r="167" spans="1:21" x14ac:dyDescent="0.25">
      <c r="H167" t="s">
        <v>334</v>
      </c>
    </row>
    <row r="168" spans="1:21" x14ac:dyDescent="0.25">
      <c r="A168">
        <v>81</v>
      </c>
      <c r="B168">
        <v>206</v>
      </c>
      <c r="C168" t="s">
        <v>335</v>
      </c>
      <c r="D168" t="s">
        <v>21</v>
      </c>
      <c r="E168" t="s">
        <v>336</v>
      </c>
      <c r="F168" t="s">
        <v>337</v>
      </c>
      <c r="G168" t="str">
        <f>"201410004701"</f>
        <v>201410004701</v>
      </c>
      <c r="H168">
        <v>770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T168">
        <v>0</v>
      </c>
      <c r="U168">
        <v>770</v>
      </c>
    </row>
    <row r="169" spans="1:21" x14ac:dyDescent="0.25">
      <c r="H169" t="s">
        <v>338</v>
      </c>
    </row>
    <row r="170" spans="1:21" x14ac:dyDescent="0.25">
      <c r="A170">
        <v>82</v>
      </c>
      <c r="B170">
        <v>115</v>
      </c>
      <c r="C170" t="s">
        <v>339</v>
      </c>
      <c r="D170" t="s">
        <v>44</v>
      </c>
      <c r="E170" t="s">
        <v>21</v>
      </c>
      <c r="F170" t="s">
        <v>340</v>
      </c>
      <c r="G170" t="str">
        <f>"201506003003"</f>
        <v>201506003003</v>
      </c>
      <c r="H170" t="s">
        <v>341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T170">
        <v>0</v>
      </c>
      <c r="U170" t="s">
        <v>342</v>
      </c>
    </row>
    <row r="171" spans="1:21" x14ac:dyDescent="0.25">
      <c r="H171" t="s">
        <v>110</v>
      </c>
    </row>
    <row r="172" spans="1:21" x14ac:dyDescent="0.25">
      <c r="A172">
        <v>83</v>
      </c>
      <c r="B172">
        <v>163</v>
      </c>
      <c r="C172" t="s">
        <v>343</v>
      </c>
      <c r="D172" t="s">
        <v>344</v>
      </c>
      <c r="E172" t="s">
        <v>78</v>
      </c>
      <c r="F172" t="s">
        <v>345</v>
      </c>
      <c r="G172" t="str">
        <f>"00218939"</f>
        <v>00218939</v>
      </c>
      <c r="H172" t="s">
        <v>346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306</v>
      </c>
      <c r="S172">
        <v>306</v>
      </c>
      <c r="T172">
        <v>0</v>
      </c>
      <c r="U172" t="s">
        <v>346</v>
      </c>
    </row>
    <row r="173" spans="1:21" x14ac:dyDescent="0.25">
      <c r="H173">
        <v>306</v>
      </c>
    </row>
    <row r="174" spans="1:21" x14ac:dyDescent="0.25">
      <c r="A174">
        <v>84</v>
      </c>
      <c r="B174">
        <v>546</v>
      </c>
      <c r="C174" t="s">
        <v>347</v>
      </c>
      <c r="D174" t="s">
        <v>22</v>
      </c>
      <c r="E174" t="s">
        <v>55</v>
      </c>
      <c r="F174" t="s">
        <v>348</v>
      </c>
      <c r="G174" t="str">
        <f>"00220028"</f>
        <v>00220028</v>
      </c>
      <c r="H174" t="s">
        <v>349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128</v>
      </c>
      <c r="S174">
        <v>306</v>
      </c>
      <c r="T174">
        <v>0</v>
      </c>
      <c r="U174" t="s">
        <v>349</v>
      </c>
    </row>
    <row r="175" spans="1:21" x14ac:dyDescent="0.25">
      <c r="H175" t="s">
        <v>350</v>
      </c>
    </row>
    <row r="176" spans="1:21" x14ac:dyDescent="0.25">
      <c r="A176">
        <v>85</v>
      </c>
      <c r="B176">
        <v>221</v>
      </c>
      <c r="C176" t="s">
        <v>351</v>
      </c>
      <c r="D176" t="s">
        <v>87</v>
      </c>
      <c r="E176" t="s">
        <v>78</v>
      </c>
      <c r="F176" t="s">
        <v>352</v>
      </c>
      <c r="G176" t="str">
        <f>"201511005271"</f>
        <v>201511005271</v>
      </c>
      <c r="H176">
        <v>715</v>
      </c>
      <c r="I176">
        <v>0</v>
      </c>
      <c r="J176">
        <v>30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T176">
        <v>0</v>
      </c>
      <c r="U176">
        <v>745</v>
      </c>
    </row>
    <row r="177" spans="1:21" x14ac:dyDescent="0.25">
      <c r="H177" t="s">
        <v>353</v>
      </c>
    </row>
    <row r="178" spans="1:21" x14ac:dyDescent="0.25">
      <c r="A178">
        <v>86</v>
      </c>
      <c r="B178">
        <v>464</v>
      </c>
      <c r="C178" t="s">
        <v>354</v>
      </c>
      <c r="D178" t="s">
        <v>355</v>
      </c>
      <c r="E178" t="s">
        <v>94</v>
      </c>
      <c r="F178" t="s">
        <v>356</v>
      </c>
      <c r="G178" t="str">
        <f>"00218603"</f>
        <v>00218603</v>
      </c>
      <c r="H178" t="s">
        <v>357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T178">
        <v>0</v>
      </c>
      <c r="U178" t="s">
        <v>357</v>
      </c>
    </row>
    <row r="179" spans="1:21" x14ac:dyDescent="0.25">
      <c r="H179">
        <v>306</v>
      </c>
    </row>
    <row r="180" spans="1:21" x14ac:dyDescent="0.25">
      <c r="A180">
        <v>87</v>
      </c>
      <c r="B180">
        <v>299</v>
      </c>
      <c r="C180" t="s">
        <v>358</v>
      </c>
      <c r="D180" t="s">
        <v>78</v>
      </c>
      <c r="E180" t="s">
        <v>271</v>
      </c>
      <c r="F180" t="s">
        <v>359</v>
      </c>
      <c r="G180" t="str">
        <f>"201511025004"</f>
        <v>201511025004</v>
      </c>
      <c r="H180" t="s">
        <v>360</v>
      </c>
      <c r="I180">
        <v>0</v>
      </c>
      <c r="J180">
        <v>30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T180">
        <v>0</v>
      </c>
      <c r="U180" t="s">
        <v>361</v>
      </c>
    </row>
    <row r="181" spans="1:21" x14ac:dyDescent="0.25">
      <c r="H181">
        <v>306</v>
      </c>
    </row>
    <row r="182" spans="1:21" x14ac:dyDescent="0.25">
      <c r="A182">
        <v>88</v>
      </c>
      <c r="B182">
        <v>491</v>
      </c>
      <c r="C182" t="s">
        <v>362</v>
      </c>
      <c r="D182" t="s">
        <v>22</v>
      </c>
      <c r="E182" t="s">
        <v>44</v>
      </c>
      <c r="F182" t="s">
        <v>363</v>
      </c>
      <c r="G182" t="str">
        <f>"201409004965"</f>
        <v>201409004965</v>
      </c>
      <c r="H182">
        <v>726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T182">
        <v>0</v>
      </c>
      <c r="U182">
        <v>726</v>
      </c>
    </row>
    <row r="183" spans="1:21" x14ac:dyDescent="0.25">
      <c r="H183" t="s">
        <v>364</v>
      </c>
    </row>
    <row r="184" spans="1:21" x14ac:dyDescent="0.25">
      <c r="A184">
        <v>89</v>
      </c>
      <c r="B184">
        <v>310</v>
      </c>
      <c r="C184" t="s">
        <v>365</v>
      </c>
      <c r="D184" t="s">
        <v>151</v>
      </c>
      <c r="E184" t="s">
        <v>78</v>
      </c>
      <c r="F184" t="s">
        <v>366</v>
      </c>
      <c r="G184" t="str">
        <f>"00218937"</f>
        <v>00218937</v>
      </c>
      <c r="H184" t="s">
        <v>367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T184">
        <v>0</v>
      </c>
      <c r="U184" t="s">
        <v>367</v>
      </c>
    </row>
    <row r="185" spans="1:21" x14ac:dyDescent="0.25">
      <c r="H185">
        <v>306</v>
      </c>
    </row>
    <row r="186" spans="1:21" x14ac:dyDescent="0.25">
      <c r="A186">
        <v>90</v>
      </c>
      <c r="B186">
        <v>27</v>
      </c>
      <c r="C186" t="s">
        <v>368</v>
      </c>
      <c r="D186" t="s">
        <v>94</v>
      </c>
      <c r="E186" t="s">
        <v>369</v>
      </c>
      <c r="F186" t="s">
        <v>370</v>
      </c>
      <c r="G186" t="str">
        <f>"00220218"</f>
        <v>00220218</v>
      </c>
      <c r="H186" t="s">
        <v>371</v>
      </c>
      <c r="I186">
        <v>0</v>
      </c>
      <c r="J186">
        <v>30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T186">
        <v>0</v>
      </c>
      <c r="U186" t="s">
        <v>372</v>
      </c>
    </row>
    <row r="187" spans="1:21" x14ac:dyDescent="0.25">
      <c r="H187" t="s">
        <v>30</v>
      </c>
    </row>
    <row r="188" spans="1:21" x14ac:dyDescent="0.25">
      <c r="A188">
        <v>91</v>
      </c>
      <c r="B188">
        <v>469</v>
      </c>
      <c r="C188" t="s">
        <v>373</v>
      </c>
      <c r="D188" t="s">
        <v>140</v>
      </c>
      <c r="E188" t="s">
        <v>22</v>
      </c>
      <c r="F188" t="s">
        <v>374</v>
      </c>
      <c r="G188" t="str">
        <f>"00220807"</f>
        <v>00220807</v>
      </c>
      <c r="H188" t="s">
        <v>375</v>
      </c>
      <c r="I188">
        <v>0</v>
      </c>
      <c r="J188">
        <v>30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T188">
        <v>0</v>
      </c>
      <c r="U188" t="s">
        <v>376</v>
      </c>
    </row>
    <row r="189" spans="1:21" x14ac:dyDescent="0.25">
      <c r="H189">
        <v>306</v>
      </c>
    </row>
    <row r="190" spans="1:21" x14ac:dyDescent="0.25">
      <c r="A190">
        <v>92</v>
      </c>
      <c r="B190">
        <v>358</v>
      </c>
      <c r="C190" t="s">
        <v>377</v>
      </c>
      <c r="D190" t="s">
        <v>55</v>
      </c>
      <c r="E190" t="s">
        <v>44</v>
      </c>
      <c r="F190" t="s">
        <v>378</v>
      </c>
      <c r="G190" t="str">
        <f>"00221355"</f>
        <v>00221355</v>
      </c>
      <c r="H190">
        <v>704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T190">
        <v>0</v>
      </c>
      <c r="U190">
        <v>704</v>
      </c>
    </row>
    <row r="191" spans="1:21" x14ac:dyDescent="0.25">
      <c r="H191">
        <v>306</v>
      </c>
    </row>
    <row r="192" spans="1:21" x14ac:dyDescent="0.25">
      <c r="A192">
        <v>93</v>
      </c>
      <c r="B192">
        <v>433</v>
      </c>
      <c r="C192" t="s">
        <v>379</v>
      </c>
      <c r="D192" t="s">
        <v>78</v>
      </c>
      <c r="E192" t="s">
        <v>49</v>
      </c>
      <c r="F192" t="s">
        <v>380</v>
      </c>
      <c r="G192" t="str">
        <f>"201507002793"</f>
        <v>201507002793</v>
      </c>
      <c r="H192">
        <v>550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T192">
        <v>0</v>
      </c>
      <c r="U192">
        <v>700</v>
      </c>
    </row>
    <row r="193" spans="1:21" x14ac:dyDescent="0.25">
      <c r="H193" t="s">
        <v>74</v>
      </c>
    </row>
    <row r="194" spans="1:21" x14ac:dyDescent="0.25">
      <c r="A194">
        <v>94</v>
      </c>
      <c r="B194">
        <v>87</v>
      </c>
      <c r="C194" t="s">
        <v>381</v>
      </c>
      <c r="D194" t="s">
        <v>21</v>
      </c>
      <c r="E194" t="s">
        <v>382</v>
      </c>
      <c r="F194" t="s">
        <v>383</v>
      </c>
      <c r="G194" t="str">
        <f>"00145387"</f>
        <v>00145387</v>
      </c>
      <c r="H194" t="s">
        <v>360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T194">
        <v>0</v>
      </c>
      <c r="U194" t="s">
        <v>360</v>
      </c>
    </row>
    <row r="195" spans="1:21" x14ac:dyDescent="0.25">
      <c r="H195">
        <v>306</v>
      </c>
    </row>
    <row r="196" spans="1:21" x14ac:dyDescent="0.25">
      <c r="A196">
        <v>95</v>
      </c>
      <c r="B196">
        <v>173</v>
      </c>
      <c r="C196" t="s">
        <v>377</v>
      </c>
      <c r="D196" t="s">
        <v>94</v>
      </c>
      <c r="E196" t="s">
        <v>384</v>
      </c>
      <c r="F196" t="s">
        <v>385</v>
      </c>
      <c r="G196" t="str">
        <f>"00221309"</f>
        <v>00221309</v>
      </c>
      <c r="H196" t="s">
        <v>371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311</v>
      </c>
      <c r="S196">
        <v>306</v>
      </c>
      <c r="T196">
        <v>2</v>
      </c>
      <c r="U196" t="s">
        <v>371</v>
      </c>
    </row>
    <row r="197" spans="1:21" x14ac:dyDescent="0.25">
      <c r="H197">
        <v>306</v>
      </c>
    </row>
    <row r="198" spans="1:21" x14ac:dyDescent="0.25">
      <c r="A198">
        <v>96</v>
      </c>
      <c r="B198">
        <v>355</v>
      </c>
      <c r="C198" t="s">
        <v>386</v>
      </c>
      <c r="D198" t="s">
        <v>55</v>
      </c>
      <c r="E198" t="s">
        <v>229</v>
      </c>
      <c r="F198" t="s">
        <v>387</v>
      </c>
      <c r="G198" t="str">
        <f>"201604002838"</f>
        <v>201604002838</v>
      </c>
      <c r="H198" t="s">
        <v>371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T198">
        <v>1</v>
      </c>
      <c r="U198" t="s">
        <v>371</v>
      </c>
    </row>
    <row r="199" spans="1:21" x14ac:dyDescent="0.25">
      <c r="H199">
        <v>306</v>
      </c>
    </row>
    <row r="200" spans="1:21" x14ac:dyDescent="0.25">
      <c r="A200">
        <v>97</v>
      </c>
      <c r="B200">
        <v>111</v>
      </c>
      <c r="C200" t="s">
        <v>388</v>
      </c>
      <c r="D200" t="s">
        <v>389</v>
      </c>
      <c r="E200" t="s">
        <v>55</v>
      </c>
      <c r="F200" t="s">
        <v>390</v>
      </c>
      <c r="G200" t="str">
        <f>"201410003105"</f>
        <v>201410003105</v>
      </c>
      <c r="H200" t="s">
        <v>391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T200">
        <v>0</v>
      </c>
      <c r="U200" t="s">
        <v>391</v>
      </c>
    </row>
    <row r="201" spans="1:21" x14ac:dyDescent="0.25">
      <c r="H201" t="s">
        <v>392</v>
      </c>
    </row>
    <row r="202" spans="1:21" x14ac:dyDescent="0.25">
      <c r="A202">
        <v>98</v>
      </c>
      <c r="B202">
        <v>228</v>
      </c>
      <c r="C202" t="s">
        <v>393</v>
      </c>
      <c r="D202" t="s">
        <v>43</v>
      </c>
      <c r="E202" t="s">
        <v>21</v>
      </c>
      <c r="F202" t="s">
        <v>394</v>
      </c>
      <c r="G202" t="str">
        <f>"201507001359"</f>
        <v>201507001359</v>
      </c>
      <c r="H202">
        <v>682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T202">
        <v>1</v>
      </c>
      <c r="U202">
        <v>682</v>
      </c>
    </row>
    <row r="203" spans="1:21" x14ac:dyDescent="0.25">
      <c r="H203" t="s">
        <v>395</v>
      </c>
    </row>
    <row r="204" spans="1:21" x14ac:dyDescent="0.25">
      <c r="A204">
        <v>99</v>
      </c>
      <c r="B204">
        <v>312</v>
      </c>
      <c r="C204" t="s">
        <v>396</v>
      </c>
      <c r="D204" t="s">
        <v>78</v>
      </c>
      <c r="E204" t="s">
        <v>336</v>
      </c>
      <c r="F204" t="s">
        <v>397</v>
      </c>
      <c r="G204" t="str">
        <f>"00218757"</f>
        <v>00218757</v>
      </c>
      <c r="H204" t="s">
        <v>375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210</v>
      </c>
      <c r="S204">
        <v>306</v>
      </c>
      <c r="T204">
        <v>0</v>
      </c>
      <c r="U204" t="s">
        <v>375</v>
      </c>
    </row>
    <row r="205" spans="1:21" x14ac:dyDescent="0.25">
      <c r="H205">
        <v>306</v>
      </c>
    </row>
    <row r="206" spans="1:21" x14ac:dyDescent="0.25">
      <c r="A206">
        <v>100</v>
      </c>
      <c r="B206">
        <v>112</v>
      </c>
      <c r="C206" t="s">
        <v>98</v>
      </c>
      <c r="D206" t="s">
        <v>398</v>
      </c>
      <c r="E206" t="s">
        <v>369</v>
      </c>
      <c r="F206" t="s">
        <v>399</v>
      </c>
      <c r="G206" t="str">
        <f>"00219904"</f>
        <v>00219904</v>
      </c>
      <c r="H206" t="s">
        <v>298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T206">
        <v>0</v>
      </c>
      <c r="U206" t="s">
        <v>298</v>
      </c>
    </row>
    <row r="207" spans="1:21" x14ac:dyDescent="0.25">
      <c r="H207">
        <v>306</v>
      </c>
    </row>
    <row r="208" spans="1:21" x14ac:dyDescent="0.25">
      <c r="A208">
        <v>101</v>
      </c>
      <c r="B208">
        <v>238</v>
      </c>
      <c r="C208" t="s">
        <v>400</v>
      </c>
      <c r="D208" t="s">
        <v>322</v>
      </c>
      <c r="E208" t="s">
        <v>229</v>
      </c>
      <c r="F208" t="s">
        <v>401</v>
      </c>
      <c r="G208" t="str">
        <f>"200908000139"</f>
        <v>200908000139</v>
      </c>
      <c r="H208" t="s">
        <v>402</v>
      </c>
      <c r="I208">
        <v>0</v>
      </c>
      <c r="J208">
        <v>30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T208">
        <v>0</v>
      </c>
      <c r="U208" t="s">
        <v>403</v>
      </c>
    </row>
    <row r="209" spans="1:21" x14ac:dyDescent="0.25">
      <c r="H209">
        <v>306</v>
      </c>
    </row>
    <row r="210" spans="1:21" x14ac:dyDescent="0.25">
      <c r="A210">
        <v>102</v>
      </c>
      <c r="B210">
        <v>589</v>
      </c>
      <c r="C210" t="s">
        <v>404</v>
      </c>
      <c r="D210" t="s">
        <v>55</v>
      </c>
      <c r="E210" t="s">
        <v>178</v>
      </c>
      <c r="F210" t="s">
        <v>405</v>
      </c>
      <c r="G210" t="str">
        <f>"201507004963"</f>
        <v>201507004963</v>
      </c>
      <c r="H210">
        <v>649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T210">
        <v>0</v>
      </c>
      <c r="U210">
        <v>649</v>
      </c>
    </row>
    <row r="211" spans="1:21" x14ac:dyDescent="0.25">
      <c r="H211" t="s">
        <v>19</v>
      </c>
    </row>
    <row r="212" spans="1:21" x14ac:dyDescent="0.25">
      <c r="A212">
        <v>103</v>
      </c>
      <c r="B212">
        <v>91</v>
      </c>
      <c r="C212" t="s">
        <v>406</v>
      </c>
      <c r="D212" t="s">
        <v>78</v>
      </c>
      <c r="E212" t="s">
        <v>55</v>
      </c>
      <c r="F212" t="s">
        <v>407</v>
      </c>
      <c r="G212" t="str">
        <f>"00155487"</f>
        <v>00155487</v>
      </c>
      <c r="H212" t="s">
        <v>408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T212">
        <v>0</v>
      </c>
      <c r="U212" t="s">
        <v>408</v>
      </c>
    </row>
    <row r="213" spans="1:21" x14ac:dyDescent="0.25">
      <c r="H213">
        <v>306</v>
      </c>
    </row>
    <row r="214" spans="1:21" x14ac:dyDescent="0.25">
      <c r="A214">
        <v>104</v>
      </c>
      <c r="B214">
        <v>384</v>
      </c>
      <c r="C214" t="s">
        <v>57</v>
      </c>
      <c r="D214" t="s">
        <v>106</v>
      </c>
      <c r="E214" t="s">
        <v>58</v>
      </c>
      <c r="F214" t="s">
        <v>409</v>
      </c>
      <c r="G214" t="str">
        <f>"201507000067"</f>
        <v>201507000067</v>
      </c>
      <c r="H214">
        <v>605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T214">
        <v>0</v>
      </c>
      <c r="U214">
        <v>605</v>
      </c>
    </row>
    <row r="215" spans="1:21" x14ac:dyDescent="0.25">
      <c r="H215">
        <v>306</v>
      </c>
    </row>
    <row r="216" spans="1:21" x14ac:dyDescent="0.25">
      <c r="A216">
        <v>105</v>
      </c>
      <c r="B216">
        <v>498</v>
      </c>
      <c r="C216" t="s">
        <v>410</v>
      </c>
      <c r="D216" t="s">
        <v>193</v>
      </c>
      <c r="E216" t="s">
        <v>411</v>
      </c>
      <c r="F216" t="s">
        <v>412</v>
      </c>
      <c r="G216" t="str">
        <f>"00218919"</f>
        <v>00218919</v>
      </c>
      <c r="H216">
        <v>605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T216">
        <v>0</v>
      </c>
      <c r="U216">
        <v>605</v>
      </c>
    </row>
    <row r="217" spans="1:21" x14ac:dyDescent="0.25">
      <c r="H217" t="s">
        <v>74</v>
      </c>
    </row>
    <row r="218" spans="1:21" x14ac:dyDescent="0.25">
      <c r="A218">
        <v>106</v>
      </c>
      <c r="B218">
        <v>318</v>
      </c>
      <c r="C218" t="s">
        <v>413</v>
      </c>
      <c r="D218" t="s">
        <v>414</v>
      </c>
      <c r="E218" t="s">
        <v>21</v>
      </c>
      <c r="F218" t="s">
        <v>415</v>
      </c>
      <c r="G218" t="str">
        <f>"201405001346"</f>
        <v>201405001346</v>
      </c>
      <c r="H218">
        <v>583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T218">
        <v>0</v>
      </c>
      <c r="U218">
        <v>583</v>
      </c>
    </row>
    <row r="219" spans="1:21" x14ac:dyDescent="0.25">
      <c r="H219">
        <v>306</v>
      </c>
    </row>
    <row r="220" spans="1:21" x14ac:dyDescent="0.25">
      <c r="A220">
        <v>107</v>
      </c>
      <c r="B220">
        <v>403</v>
      </c>
      <c r="C220" t="s">
        <v>416</v>
      </c>
      <c r="D220" t="s">
        <v>55</v>
      </c>
      <c r="E220" t="s">
        <v>417</v>
      </c>
      <c r="F220" t="s">
        <v>418</v>
      </c>
      <c r="G220" t="str">
        <f>"201410002617"</f>
        <v>201410002617</v>
      </c>
      <c r="H220" t="s">
        <v>419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T220">
        <v>1</v>
      </c>
      <c r="U220" t="s">
        <v>419</v>
      </c>
    </row>
    <row r="221" spans="1:21" x14ac:dyDescent="0.25">
      <c r="H221">
        <v>306</v>
      </c>
    </row>
    <row r="222" spans="1:21" x14ac:dyDescent="0.25">
      <c r="A222">
        <v>108</v>
      </c>
      <c r="B222">
        <v>9</v>
      </c>
      <c r="C222" t="s">
        <v>420</v>
      </c>
      <c r="D222" t="s">
        <v>421</v>
      </c>
      <c r="E222" t="s">
        <v>229</v>
      </c>
      <c r="F222" t="s">
        <v>422</v>
      </c>
      <c r="G222" t="str">
        <f>"00221369"</f>
        <v>00221369</v>
      </c>
      <c r="H222">
        <v>550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T222">
        <v>0</v>
      </c>
      <c r="U222">
        <v>550</v>
      </c>
    </row>
    <row r="223" spans="1:21" x14ac:dyDescent="0.25">
      <c r="H223" t="s">
        <v>423</v>
      </c>
    </row>
    <row r="225" spans="1:1" x14ac:dyDescent="0.25">
      <c r="A225" t="s">
        <v>424</v>
      </c>
    </row>
    <row r="226" spans="1:1" x14ac:dyDescent="0.25">
      <c r="A226" t="s">
        <v>425</v>
      </c>
    </row>
    <row r="227" spans="1:1" x14ac:dyDescent="0.25">
      <c r="A227" t="s">
        <v>426</v>
      </c>
    </row>
    <row r="228" spans="1:1" x14ac:dyDescent="0.25">
      <c r="A228" t="s">
        <v>427</v>
      </c>
    </row>
    <row r="229" spans="1:1" x14ac:dyDescent="0.25">
      <c r="A229" t="s">
        <v>428</v>
      </c>
    </row>
    <row r="230" spans="1:1" x14ac:dyDescent="0.25">
      <c r="A230" t="s">
        <v>429</v>
      </c>
    </row>
    <row r="231" spans="1:1" x14ac:dyDescent="0.25">
      <c r="A231" t="s">
        <v>430</v>
      </c>
    </row>
    <row r="232" spans="1:1" x14ac:dyDescent="0.25">
      <c r="A232" t="s">
        <v>431</v>
      </c>
    </row>
    <row r="233" spans="1:1" x14ac:dyDescent="0.25">
      <c r="A233" t="s">
        <v>432</v>
      </c>
    </row>
    <row r="234" spans="1:1" x14ac:dyDescent="0.25">
      <c r="A234" t="s">
        <v>433</v>
      </c>
    </row>
    <row r="235" spans="1:1" x14ac:dyDescent="0.25">
      <c r="A235" t="s">
        <v>434</v>
      </c>
    </row>
    <row r="236" spans="1:1" x14ac:dyDescent="0.25">
      <c r="A236" t="s">
        <v>435</v>
      </c>
    </row>
    <row r="237" spans="1:1" x14ac:dyDescent="0.25">
      <c r="A237" t="s">
        <v>436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2018-06-26T11:11:56Z</dcterms:created>
  <dcterms:modified xsi:type="dcterms:W3CDTF">2018-06-26T11:11:57Z</dcterms:modified>
</cp:coreProperties>
</file>