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4" i="1" l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<sst xmlns="http://schemas.openxmlformats.org/spreadsheetml/2006/main" count="338" uniqueCount="283">
  <si>
    <t>ΠΛΗΡΩΣΗ ΘΕΣΕΩΝ ΜΕ ΣΕΙΡΑ ΠΡΟΤΕΡΑΙΟΤΗΤΑΣ (ΑΡΘΡΟ 18/Ν. 2190/1994) ΠΡΟΚΗΡΥΞΗ : 12Κ/2017</t>
  </si>
  <si>
    <t>ΣΕΙΡΑ ΚΑΤΑΤΑΞΗΣ (ΚΥΡΙΟΣ)</t>
  </si>
  <si>
    <t>ΠΑΝΕΠΙΣΤΗΜΙΑΚΗΣ ΕΚΠΑΙΔΕΥΣΗΣ (ΠΕ)</t>
  </si>
  <si>
    <t>ΓΕΝΙΚΕΣ ΘΕΣΕΙΣ ΧΩΡΙΣ ΕΜΠΕΙΡΙΑ</t>
  </si>
  <si>
    <t>ΠΕ ΔΙΠΛΩΜΑΤΟΥΧΟΙ ΜΗΧΑΝΟΛΟΓΟΙ ΜΗΧΑΝΙΚΟΙ/Τ1/Α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</si>
  <si>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</si>
  <si>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</si>
  <si>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</si>
  <si>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</si>
  <si>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</si>
  <si>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</si>
  <si>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</si>
  <si>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</si>
  <si>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ΚΟΥΚΟΥΒΙΝΗΣ</t>
  </si>
  <si>
    <t>ΦΟΙΒΟΣ ΧΑΡΑΛΑΜΠΟΣ</t>
  </si>
  <si>
    <t>ΚΩΝΣΤΑΝΤΙΝΟΣ</t>
  </si>
  <si>
    <t>ΑΚ564533</t>
  </si>
  <si>
    <t>952,6</t>
  </si>
  <si>
    <t>1622,6</t>
  </si>
  <si>
    <t>ΠΟΥΡΝΑΡΑΣ</t>
  </si>
  <si>
    <t>ΑΝΤΩΝΙΟΣ</t>
  </si>
  <si>
    <t>ΑΓΑΘΟΚΛΗΣ</t>
  </si>
  <si>
    <t>Φ160570</t>
  </si>
  <si>
    <t>976,8</t>
  </si>
  <si>
    <t>1476,8</t>
  </si>
  <si>
    <t>ΡΟΔΟΠΟΥΛΟΣ</t>
  </si>
  <si>
    <t>ΙΓΝΑΤΙΟΣ</t>
  </si>
  <si>
    <t>Χ408998</t>
  </si>
  <si>
    <t>804,1</t>
  </si>
  <si>
    <t>1474,1</t>
  </si>
  <si>
    <t>ΑΝΑΣΤΑΣΙΑΔΗΣ</t>
  </si>
  <si>
    <t>ΑΛΕΞΑΝΔΡΟΣ</t>
  </si>
  <si>
    <t>ΙΩΑΝΝΗΣ</t>
  </si>
  <si>
    <t>ΑΚ258330</t>
  </si>
  <si>
    <t>958,1</t>
  </si>
  <si>
    <t>1448,1</t>
  </si>
  <si>
    <t>ΧΑΤΖΗΠΑΣΧΑΛΗ</t>
  </si>
  <si>
    <t>ΑΣΠΑΣΙΑ</t>
  </si>
  <si>
    <t>ΑΘΑΝΑΣΙΟΣ</t>
  </si>
  <si>
    <t>ΑΗ074851</t>
  </si>
  <si>
    <t>772,2</t>
  </si>
  <si>
    <t>1442,2</t>
  </si>
  <si>
    <t>ΙΩΑΚΕΙΜΙΔΗΣ</t>
  </si>
  <si>
    <t>ΖΗΣΗΣ</t>
  </si>
  <si>
    <t>ΣΤΥΛΙΑΝΟΣ</t>
  </si>
  <si>
    <t>ΑΖ665030</t>
  </si>
  <si>
    <t>771,1</t>
  </si>
  <si>
    <t>1401,1</t>
  </si>
  <si>
    <t>ΤΣΟΥΜΠΑΣ</t>
  </si>
  <si>
    <t>ΠΑΝΟΣ</t>
  </si>
  <si>
    <t>Φ102911</t>
  </si>
  <si>
    <t>826,1</t>
  </si>
  <si>
    <t>1366,1</t>
  </si>
  <si>
    <t>ΕΥΘΥΜΙΟΥ</t>
  </si>
  <si>
    <t>ΓΕΩΡΓΙΟΣ</t>
  </si>
  <si>
    <t>ΧΡΗΣΤΟΣ</t>
  </si>
  <si>
    <t>ΑΗ790823</t>
  </si>
  <si>
    <t>888,8</t>
  </si>
  <si>
    <t>1358,8</t>
  </si>
  <si>
    <t>ΦΑΡΜΑΚΟΠΟΥΛΟΣ</t>
  </si>
  <si>
    <t>ΜΙΧΑΗΛ</t>
  </si>
  <si>
    <t>ΓΡΗΓΟΡΙΟΣ</t>
  </si>
  <si>
    <t>Τ278467</t>
  </si>
  <si>
    <t>ΓΡΙΒΑΣ</t>
  </si>
  <si>
    <t>ΝΙΚΟΛΑΟΣ</t>
  </si>
  <si>
    <t>Χ959630</t>
  </si>
  <si>
    <t>904,2</t>
  </si>
  <si>
    <t>1334,2</t>
  </si>
  <si>
    <t>ΣΑΣΣΑΝΗ</t>
  </si>
  <si>
    <t>ΣΟΦΙΑ</t>
  </si>
  <si>
    <t>Χ180678</t>
  </si>
  <si>
    <t>793,1</t>
  </si>
  <si>
    <t>1293,1</t>
  </si>
  <si>
    <t>ΒΑΡΕΛΗ</t>
  </si>
  <si>
    <t>ΒΑΣΙΛΙΚΗ</t>
  </si>
  <si>
    <t>ΑΕ221695</t>
  </si>
  <si>
    <t>809,6</t>
  </si>
  <si>
    <t>1279,6</t>
  </si>
  <si>
    <t>ΚΡΙΘΑΡΗΣ</t>
  </si>
  <si>
    <t>ΕΛΕΥΘΕΡΙΟΣ</t>
  </si>
  <si>
    <t>ΠΟΛΥΧΡΟΝΗΣ</t>
  </si>
  <si>
    <t>ΑΗ640861</t>
  </si>
  <si>
    <t>806,3</t>
  </si>
  <si>
    <t>1236,3</t>
  </si>
  <si>
    <t>ΜΠΟΥΡΜΠΟΥΡΑΚΗΣ</t>
  </si>
  <si>
    <t>ΠΑΝΑΓΙΩΤΗΣ</t>
  </si>
  <si>
    <t>ΑΖ466378</t>
  </si>
  <si>
    <t>ΜΠΕΡΤΣΙΟΥ</t>
  </si>
  <si>
    <t>ΜΑΡΙΑ ΜΑΡΓΑΡΙΤΑ</t>
  </si>
  <si>
    <t>ΑΕ025112</t>
  </si>
  <si>
    <t>821,7</t>
  </si>
  <si>
    <t>1151,7</t>
  </si>
  <si>
    <t>ΜΠΟΥΓΙΟΥΚΟΣ</t>
  </si>
  <si>
    <t>ΠΑΝΑΓΙΩΤΗΣ ΒΑΣΙΛΕΙΟ</t>
  </si>
  <si>
    <t>ΑΖ062262</t>
  </si>
  <si>
    <t>839,3</t>
  </si>
  <si>
    <t>1139,3</t>
  </si>
  <si>
    <t>ΚΟΥΤΣΟΥΛΑΣ</t>
  </si>
  <si>
    <t>ΧΡΙΣΤΟΔΟΥΛΟΣ</t>
  </si>
  <si>
    <t>ΑΠΟΣΤΟΛΟΣ</t>
  </si>
  <si>
    <t>ΑΚ984679</t>
  </si>
  <si>
    <t>ΜΑΝΤΕΣ</t>
  </si>
  <si>
    <t>ΑΝΑΣΤΑΣΙΟΣ</t>
  </si>
  <si>
    <t>Ν944586</t>
  </si>
  <si>
    <t>801,9</t>
  </si>
  <si>
    <t>1131,9</t>
  </si>
  <si>
    <t>ΠΑΠΑΔΟΠΟΥΛΟΥ</t>
  </si>
  <si>
    <t>ΚΑΛΛΙΟΠΗ</t>
  </si>
  <si>
    <t>ΑΖ007089</t>
  </si>
  <si>
    <t>723,8</t>
  </si>
  <si>
    <t>1103,8</t>
  </si>
  <si>
    <t>ΦΩΤΟΠΟΥΛΟΣ</t>
  </si>
  <si>
    <t>ΕΥΑΓΓΕΛΟΣ</t>
  </si>
  <si>
    <t>ΑΖ525829</t>
  </si>
  <si>
    <t>798,6</t>
  </si>
  <si>
    <t>1098,6</t>
  </si>
  <si>
    <t>ΚΑΡΝΟΥΤΣΟΣ</t>
  </si>
  <si>
    <t>ΔΗΜΗΤΡΙΟΣ</t>
  </si>
  <si>
    <t>ΑΖ187580</t>
  </si>
  <si>
    <t>795,3</t>
  </si>
  <si>
    <t>1085,3</t>
  </si>
  <si>
    <t>ΤΣΑΙΡΕΛΗΣ</t>
  </si>
  <si>
    <t>ΑΑ229653</t>
  </si>
  <si>
    <t>753,5</t>
  </si>
  <si>
    <t>1083,5</t>
  </si>
  <si>
    <t>ΠΛΑΚΟΥΤΣΗΣ</t>
  </si>
  <si>
    <t>ΧΑΡΑΛΑΜΠΟΣ</t>
  </si>
  <si>
    <t>Φ260950</t>
  </si>
  <si>
    <t>776,6</t>
  </si>
  <si>
    <t>1056,6</t>
  </si>
  <si>
    <t>ΚΟΚΚΑΛΟΓΙΑΝΝΗ</t>
  </si>
  <si>
    <t>ΑΙ426260</t>
  </si>
  <si>
    <t>1051,7</t>
  </si>
  <si>
    <t>ΔΙΑΚΟΜΑΝΩΛΗ</t>
  </si>
  <si>
    <t>ΑΡΧΟΝΤΟΥΛΑ</t>
  </si>
  <si>
    <t>ΕΜΜΑΝΟΥΗΛ</t>
  </si>
  <si>
    <t>ΑΙ926005</t>
  </si>
  <si>
    <t>731,5</t>
  </si>
  <si>
    <t>1051,5</t>
  </si>
  <si>
    <t>ΣΤΑΘΟΠΟΥΛΟΣ</t>
  </si>
  <si>
    <t>ΑΒ977892</t>
  </si>
  <si>
    <t>797,5</t>
  </si>
  <si>
    <t>1047,5</t>
  </si>
  <si>
    <t>ΧΑΡΙΣΤΗ</t>
  </si>
  <si>
    <t>ΑΙΚΑΤΕΡΙΝΗ</t>
  </si>
  <si>
    <t>ΑΚ617665</t>
  </si>
  <si>
    <t>816,2</t>
  </si>
  <si>
    <t>1036,2</t>
  </si>
  <si>
    <t>ΝΙΚΟΛΗ</t>
  </si>
  <si>
    <t>ΕΛΙΣΑΒΕΤ</t>
  </si>
  <si>
    <t>ΑΕ853531</t>
  </si>
  <si>
    <t>1031,1</t>
  </si>
  <si>
    <t>ΒΑΛΕΡΙΑΝΟΥ</t>
  </si>
  <si>
    <t>ΚΥΡΙΑΚΗ</t>
  </si>
  <si>
    <t>ΑΥΓΟΥΣΤΙΝΟΣ</t>
  </si>
  <si>
    <t>ΑΕ699033</t>
  </si>
  <si>
    <t>710,6</t>
  </si>
  <si>
    <t>1030,6</t>
  </si>
  <si>
    <t>ΠΕΡΔΙΚΑ</t>
  </si>
  <si>
    <t>ΠΟΛΥΤΙΜΗ</t>
  </si>
  <si>
    <t>Χ150417</t>
  </si>
  <si>
    <t>823,9</t>
  </si>
  <si>
    <t>1023,9</t>
  </si>
  <si>
    <t>ΚΟΜΠΕΛΙΤΟΥ</t>
  </si>
  <si>
    <t>ΜΑΡΙΑ</t>
  </si>
  <si>
    <t>ΑΕ638665</t>
  </si>
  <si>
    <t>713,9</t>
  </si>
  <si>
    <t>1013,9</t>
  </si>
  <si>
    <t>ΚΑΖΑΝΤΖΙΔΗΣ</t>
  </si>
  <si>
    <t>ΦΩΤΙΟΣ</t>
  </si>
  <si>
    <t>ΑΑ408649</t>
  </si>
  <si>
    <t>783,2</t>
  </si>
  <si>
    <t>1013,2</t>
  </si>
  <si>
    <t>ΜΟΥΛΑΤΖΙΚΟΥ</t>
  </si>
  <si>
    <t>ΧΡΥΣΑΝΘΗ</t>
  </si>
  <si>
    <t>ΛΑΜΠΡΟΣ</t>
  </si>
  <si>
    <t>ΑΒ431033</t>
  </si>
  <si>
    <t>782,1</t>
  </si>
  <si>
    <t>1012,1</t>
  </si>
  <si>
    <t>ΜΟΝΑ</t>
  </si>
  <si>
    <t>ΑΝΘΟΥΛΑ</t>
  </si>
  <si>
    <t>Χ390552</t>
  </si>
  <si>
    <t>742,5</t>
  </si>
  <si>
    <t>972,5</t>
  </si>
  <si>
    <t>ΜΕΘΕΝΙΤΗ</t>
  </si>
  <si>
    <t>ΕΥΘΥΜΙΟΣ</t>
  </si>
  <si>
    <t>ΑΙ225041</t>
  </si>
  <si>
    <t>863,5</t>
  </si>
  <si>
    <t>963,5</t>
  </si>
  <si>
    <t>ΛΕΒΕΝΤΗ</t>
  </si>
  <si>
    <t>ΑΡΕΤΗ</t>
  </si>
  <si>
    <t>ΑΕ061259</t>
  </si>
  <si>
    <t>ΠΑΠΠΑ</t>
  </si>
  <si>
    <t>ΑΕ721341</t>
  </si>
  <si>
    <t>ΠΑΝΟΥΤΣΟΥ</t>
  </si>
  <si>
    <t>ΚΩΝΣΤΑΝΤΙΝΙΑ</t>
  </si>
  <si>
    <t>ΑΚ296625</t>
  </si>
  <si>
    <t>708,4</t>
  </si>
  <si>
    <t>908,4</t>
  </si>
  <si>
    <t>ΠΑΠΑΔΟΠΟΥΛΟΣ</t>
  </si>
  <si>
    <t>ΑΧΙΛΛΕΑΣ ΙΩΑΝΝΗΣ</t>
  </si>
  <si>
    <t>Τ176339</t>
  </si>
  <si>
    <t>778,8</t>
  </si>
  <si>
    <t>898,8</t>
  </si>
  <si>
    <t>ΓΑΡΤΖΟΥΝΗΣ</t>
  </si>
  <si>
    <t>ΔΗΜΗΤΡΙΟΣ ΙΩΑΝΝΗΣ</t>
  </si>
  <si>
    <t>ΑΖ503285</t>
  </si>
  <si>
    <t>ΚΕΠΕΣΙΔΗΣ</t>
  </si>
  <si>
    <t>ΑΖ419207</t>
  </si>
  <si>
    <t>719,4</t>
  </si>
  <si>
    <t>879,4</t>
  </si>
  <si>
    <t>ΜΑΣΤΟΡΙΔΟΥ</t>
  </si>
  <si>
    <t>ΑΝ192331</t>
  </si>
  <si>
    <t>740,3</t>
  </si>
  <si>
    <t>860,3</t>
  </si>
  <si>
    <t>ΘΡΑΒΑΛΟΣ</t>
  </si>
  <si>
    <t>ΜΑΡΙΟΣ</t>
  </si>
  <si>
    <t>ΑΖ127041</t>
  </si>
  <si>
    <t>698,5</t>
  </si>
  <si>
    <t>848,5</t>
  </si>
  <si>
    <t>ΠΑΠΑΜΙΧΑΗΛ</t>
  </si>
  <si>
    <t>ΤΣΑΜΠΙΚΟΣ ΓΕΩΡΓΙΟΣ</t>
  </si>
  <si>
    <t>ΚΥΡΙΑΚΟΣ</t>
  </si>
  <si>
    <t>ΑΗ446654</t>
  </si>
  <si>
    <t>831,5</t>
  </si>
  <si>
    <t>ΗΛΙΑΚΗΣ</t>
  </si>
  <si>
    <t>ΒΑΣΙΛΕΙΟΣ</t>
  </si>
  <si>
    <t>Χ806928</t>
  </si>
  <si>
    <t>755,7</t>
  </si>
  <si>
    <t>825,7</t>
  </si>
  <si>
    <t>ΖΩΓΡΑΦΟΣ</t>
  </si>
  <si>
    <t>ΟΔΥΣΣΕΑΣ</t>
  </si>
  <si>
    <t>ΑΖ506158</t>
  </si>
  <si>
    <t>ΚΟΚΚΙΝΟ</t>
  </si>
  <si>
    <t>ΙΩΑΝΝΗΣ - ΤΖΙΟΒΑΝΝΙ</t>
  </si>
  <si>
    <t>ΑΗ572881</t>
  </si>
  <si>
    <t>750,2</t>
  </si>
  <si>
    <t>820,2</t>
  </si>
  <si>
    <t>ΤΑΒΟΥΛΑΡΗΣ</t>
  </si>
  <si>
    <t>ΘΕΟΛΟΓΟΣ ΠΑΝΤΕΛΗΣ</t>
  </si>
  <si>
    <t>ΑΗ447594</t>
  </si>
  <si>
    <t>767,8</t>
  </si>
  <si>
    <t>797,8</t>
  </si>
  <si>
    <t>ΠΑΠΑΓΓΕΛΟΣ</t>
  </si>
  <si>
    <t>ΠΑΡΗΣ</t>
  </si>
  <si>
    <t>ΜΑΤΘΑΙΟΣ</t>
  </si>
  <si>
    <t>ΑΖ287324</t>
  </si>
  <si>
    <t>701,8</t>
  </si>
  <si>
    <t>771,8</t>
  </si>
  <si>
    <t>ΧΑΤΖΗΚΑΛΦΑΣ</t>
  </si>
  <si>
    <t>ΑΙ930550</t>
  </si>
  <si>
    <t>735,9</t>
  </si>
  <si>
    <t>765,9</t>
  </si>
  <si>
    <t>ΑΓΓΕΛΟΠΟΥΛΟΥ</t>
  </si>
  <si>
    <t>ΧΡΙΣΤΙΝΑ</t>
  </si>
  <si>
    <t>ΑΜ371507</t>
  </si>
  <si>
    <t>727,1</t>
  </si>
  <si>
    <t>757,1</t>
  </si>
  <si>
    <t>ΔΡΟΣΟΣ</t>
  </si>
  <si>
    <t>ΑΚ656145</t>
  </si>
  <si>
    <t>ΧΑΤΟΥΤΣΙΔΗΣ</t>
  </si>
  <si>
    <t>ΑΚ982496</t>
  </si>
  <si>
    <t>ΓΡΗΓΟΡΙΟΥ</t>
  </si>
  <si>
    <t>ΑΜ920372</t>
  </si>
  <si>
    <t>640,2</t>
  </si>
  <si>
    <t>670,2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</si>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</sst>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3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42</v>
      </c>
      <c r="C8" t="s">
        <v>13</v>
      </c>
      <c r="D8" t="s">
        <v>14</v>
      </c>
      <c r="E8" t="s">
        <v>15</v>
      </c>
      <c r="F8" t="s">
        <v>16</v>
      </c>
      <c r="G8" t="str">
        <f>"201504000214"</f>
        <v>201504000214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101</v>
      </c>
    </row>
    <row r="10" spans="1:25" x14ac:dyDescent="0.25">
      <c r="A10">
        <v>2</v>
      </c>
      <c r="B10">
        <v>50</v>
      </c>
      <c r="C10" t="s">
        <v>19</v>
      </c>
      <c r="D10" t="s">
        <v>20</v>
      </c>
      <c r="E10" t="s">
        <v>21</v>
      </c>
      <c r="F10" t="s">
        <v>22</v>
      </c>
      <c r="G10" t="str">
        <f>"00219530"</f>
        <v>00219530</v>
      </c>
      <c r="H10" t="s">
        <v>23</v>
      </c>
      <c r="I10">
        <v>0</v>
      </c>
      <c r="J10">
        <v>400</v>
      </c>
      <c r="K10">
        <v>0</v>
      </c>
      <c r="L10">
        <v>0</v>
      </c>
      <c r="M10">
        <v>0</v>
      </c>
      <c r="N10">
        <v>70</v>
      </c>
      <c r="O10">
        <v>0</v>
      </c>
      <c r="P10">
        <v>30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 t="s">
        <v>24</v>
      </c>
    </row>
    <row r="11" spans="1:25" x14ac:dyDescent="0.25">
      <c r="H11">
        <v>101</v>
      </c>
    </row>
    <row r="12" spans="1:25" x14ac:dyDescent="0.25">
      <c r="A12">
        <v>3</v>
      </c>
      <c r="B12">
        <v>41</v>
      </c>
      <c r="C12" t="s">
        <v>25</v>
      </c>
      <c r="D12" t="s">
        <v>15</v>
      </c>
      <c r="E12" t="s">
        <v>26</v>
      </c>
      <c r="F12" t="s">
        <v>27</v>
      </c>
      <c r="G12" t="str">
        <f>"00219533"</f>
        <v>00219533</v>
      </c>
      <c r="H12" t="s">
        <v>28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 t="s">
        <v>29</v>
      </c>
    </row>
    <row r="13" spans="1:25" x14ac:dyDescent="0.25">
      <c r="H13">
        <v>101</v>
      </c>
    </row>
    <row r="14" spans="1:25" x14ac:dyDescent="0.25">
      <c r="A14">
        <v>4</v>
      </c>
      <c r="B14">
        <v>52</v>
      </c>
      <c r="C14" t="s">
        <v>30</v>
      </c>
      <c r="D14" t="s">
        <v>31</v>
      </c>
      <c r="E14" t="s">
        <v>32</v>
      </c>
      <c r="F14" t="s">
        <v>33</v>
      </c>
      <c r="G14" t="str">
        <f>"201410002751"</f>
        <v>201410002751</v>
      </c>
      <c r="H14" t="s">
        <v>34</v>
      </c>
      <c r="I14">
        <v>150</v>
      </c>
      <c r="J14">
        <v>0</v>
      </c>
      <c r="K14">
        <v>0</v>
      </c>
      <c r="L14">
        <v>200</v>
      </c>
      <c r="M14">
        <v>0</v>
      </c>
      <c r="N14">
        <v>70</v>
      </c>
      <c r="O14">
        <v>70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 t="s">
        <v>35</v>
      </c>
    </row>
    <row r="15" spans="1:25" x14ac:dyDescent="0.25">
      <c r="H15">
        <v>101</v>
      </c>
    </row>
    <row r="16" spans="1:25" x14ac:dyDescent="0.25">
      <c r="A16">
        <v>5</v>
      </c>
      <c r="B16">
        <v>53</v>
      </c>
      <c r="C16" t="s">
        <v>36</v>
      </c>
      <c r="D16" t="s">
        <v>37</v>
      </c>
      <c r="E16" t="s">
        <v>38</v>
      </c>
      <c r="F16" t="s">
        <v>39</v>
      </c>
      <c r="G16" t="str">
        <f>"201409003763"</f>
        <v>201409003763</v>
      </c>
      <c r="H16" t="s">
        <v>40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41</v>
      </c>
    </row>
    <row r="17" spans="1:25" x14ac:dyDescent="0.25">
      <c r="H17">
        <v>101</v>
      </c>
    </row>
    <row r="18" spans="1:25" x14ac:dyDescent="0.25">
      <c r="A18">
        <v>6</v>
      </c>
      <c r="B18">
        <v>14</v>
      </c>
      <c r="C18" t="s">
        <v>42</v>
      </c>
      <c r="D18" t="s">
        <v>43</v>
      </c>
      <c r="E18" t="s">
        <v>44</v>
      </c>
      <c r="F18" t="s">
        <v>45</v>
      </c>
      <c r="G18" t="str">
        <f>"00019678"</f>
        <v>00019678</v>
      </c>
      <c r="H18" t="s">
        <v>46</v>
      </c>
      <c r="I18">
        <v>0</v>
      </c>
      <c r="J18">
        <v>400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 t="s">
        <v>47</v>
      </c>
    </row>
    <row r="19" spans="1:25" x14ac:dyDescent="0.25">
      <c r="H19">
        <v>101</v>
      </c>
    </row>
    <row r="20" spans="1:25" x14ac:dyDescent="0.25">
      <c r="A20">
        <v>7</v>
      </c>
      <c r="B20">
        <v>16</v>
      </c>
      <c r="C20" t="s">
        <v>48</v>
      </c>
      <c r="D20" t="s">
        <v>32</v>
      </c>
      <c r="E20" t="s">
        <v>49</v>
      </c>
      <c r="F20" t="s">
        <v>50</v>
      </c>
      <c r="G20" t="str">
        <f>"00141134"</f>
        <v>00141134</v>
      </c>
      <c r="H20" t="s">
        <v>51</v>
      </c>
      <c r="I20">
        <v>0</v>
      </c>
      <c r="J20">
        <v>400</v>
      </c>
      <c r="K20">
        <v>0</v>
      </c>
      <c r="L20">
        <v>0</v>
      </c>
      <c r="M20">
        <v>0</v>
      </c>
      <c r="N20">
        <v>70</v>
      </c>
      <c r="O20">
        <v>70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 t="s">
        <v>52</v>
      </c>
    </row>
    <row r="21" spans="1:25" x14ac:dyDescent="0.25">
      <c r="H21">
        <v>101</v>
      </c>
    </row>
    <row r="22" spans="1:25" x14ac:dyDescent="0.25">
      <c r="A22">
        <v>8</v>
      </c>
      <c r="B22">
        <v>29</v>
      </c>
      <c r="C22" t="s">
        <v>53</v>
      </c>
      <c r="D22" t="s">
        <v>54</v>
      </c>
      <c r="E22" t="s">
        <v>55</v>
      </c>
      <c r="F22" t="s">
        <v>56</v>
      </c>
      <c r="G22" t="str">
        <f>"201404000075"</f>
        <v>201404000075</v>
      </c>
      <c r="H22" t="s">
        <v>57</v>
      </c>
      <c r="I22">
        <v>0</v>
      </c>
      <c r="J22">
        <v>400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 t="s">
        <v>58</v>
      </c>
    </row>
    <row r="23" spans="1:25" x14ac:dyDescent="0.25">
      <c r="H23">
        <v>101</v>
      </c>
    </row>
    <row r="24" spans="1:25" x14ac:dyDescent="0.25">
      <c r="A24">
        <v>9</v>
      </c>
      <c r="B24">
        <v>7</v>
      </c>
      <c r="C24" t="s">
        <v>59</v>
      </c>
      <c r="D24" t="s">
        <v>60</v>
      </c>
      <c r="E24" t="s">
        <v>61</v>
      </c>
      <c r="F24" t="s">
        <v>62</v>
      </c>
      <c r="G24" t="str">
        <f>"201409004070"</f>
        <v>201409004070</v>
      </c>
      <c r="H24">
        <v>880</v>
      </c>
      <c r="I24">
        <v>0</v>
      </c>
      <c r="J24">
        <v>400</v>
      </c>
      <c r="K24">
        <v>0</v>
      </c>
      <c r="L24">
        <v>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1350</v>
      </c>
    </row>
    <row r="25" spans="1:25" x14ac:dyDescent="0.25">
      <c r="H25">
        <v>101</v>
      </c>
    </row>
    <row r="26" spans="1:25" x14ac:dyDescent="0.25">
      <c r="A26">
        <v>10</v>
      </c>
      <c r="B26">
        <v>12</v>
      </c>
      <c r="C26" t="s">
        <v>63</v>
      </c>
      <c r="D26" t="s">
        <v>15</v>
      </c>
      <c r="E26" t="s">
        <v>64</v>
      </c>
      <c r="F26" t="s">
        <v>65</v>
      </c>
      <c r="G26" t="str">
        <f>"00115210"</f>
        <v>00115210</v>
      </c>
      <c r="H26" t="s">
        <v>66</v>
      </c>
      <c r="I26">
        <v>0</v>
      </c>
      <c r="J26">
        <v>400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 t="s">
        <v>67</v>
      </c>
    </row>
    <row r="27" spans="1:25" x14ac:dyDescent="0.25">
      <c r="H27">
        <v>101</v>
      </c>
    </row>
    <row r="28" spans="1:25" x14ac:dyDescent="0.25">
      <c r="A28">
        <v>11</v>
      </c>
      <c r="B28">
        <v>57</v>
      </c>
      <c r="C28" t="s">
        <v>68</v>
      </c>
      <c r="D28" t="s">
        <v>69</v>
      </c>
      <c r="E28" t="s">
        <v>54</v>
      </c>
      <c r="F28" t="s">
        <v>70</v>
      </c>
      <c r="G28" t="str">
        <f>"00006465"</f>
        <v>00006465</v>
      </c>
      <c r="H28" t="s">
        <v>71</v>
      </c>
      <c r="I28">
        <v>0</v>
      </c>
      <c r="J28">
        <v>0</v>
      </c>
      <c r="K28">
        <v>200</v>
      </c>
      <c r="L28">
        <v>200</v>
      </c>
      <c r="M28">
        <v>0</v>
      </c>
      <c r="N28">
        <v>70</v>
      </c>
      <c r="O28">
        <v>0</v>
      </c>
      <c r="P28">
        <v>30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 t="s">
        <v>72</v>
      </c>
    </row>
    <row r="29" spans="1:25" x14ac:dyDescent="0.25">
      <c r="H29">
        <v>101</v>
      </c>
    </row>
    <row r="30" spans="1:25" x14ac:dyDescent="0.25">
      <c r="A30">
        <v>12</v>
      </c>
      <c r="B30">
        <v>4</v>
      </c>
      <c r="C30" t="s">
        <v>73</v>
      </c>
      <c r="D30" t="s">
        <v>74</v>
      </c>
      <c r="E30" t="s">
        <v>54</v>
      </c>
      <c r="F30" t="s">
        <v>75</v>
      </c>
      <c r="G30" t="str">
        <f>"201410006059"</f>
        <v>201410006059</v>
      </c>
      <c r="H30" t="s">
        <v>76</v>
      </c>
      <c r="I30">
        <v>150</v>
      </c>
      <c r="J30">
        <v>0</v>
      </c>
      <c r="K30">
        <v>0</v>
      </c>
      <c r="L30">
        <v>200</v>
      </c>
      <c r="M30">
        <v>0</v>
      </c>
      <c r="N30">
        <v>70</v>
      </c>
      <c r="O30">
        <v>50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 t="s">
        <v>77</v>
      </c>
    </row>
    <row r="31" spans="1:25" x14ac:dyDescent="0.25">
      <c r="H31">
        <v>101</v>
      </c>
    </row>
    <row r="32" spans="1:25" x14ac:dyDescent="0.25">
      <c r="A32">
        <v>13</v>
      </c>
      <c r="B32">
        <v>39</v>
      </c>
      <c r="C32" t="s">
        <v>78</v>
      </c>
      <c r="D32" t="s">
        <v>79</v>
      </c>
      <c r="E32" t="s">
        <v>80</v>
      </c>
      <c r="F32" t="s">
        <v>81</v>
      </c>
      <c r="G32" t="str">
        <f>"00150692"</f>
        <v>00150692</v>
      </c>
      <c r="H32" t="s">
        <v>82</v>
      </c>
      <c r="I32">
        <v>0</v>
      </c>
      <c r="J32">
        <v>400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 t="s">
        <v>83</v>
      </c>
    </row>
    <row r="33" spans="1:25" x14ac:dyDescent="0.25">
      <c r="H33">
        <v>101</v>
      </c>
    </row>
    <row r="34" spans="1:25" x14ac:dyDescent="0.25">
      <c r="A34">
        <v>14</v>
      </c>
      <c r="B34">
        <v>56</v>
      </c>
      <c r="C34" t="s">
        <v>84</v>
      </c>
      <c r="D34" t="s">
        <v>85</v>
      </c>
      <c r="E34" t="s">
        <v>32</v>
      </c>
      <c r="F34" t="s">
        <v>86</v>
      </c>
      <c r="G34" t="str">
        <f>"201410008051"</f>
        <v>201410008051</v>
      </c>
      <c r="H34">
        <v>781</v>
      </c>
      <c r="I34">
        <v>0</v>
      </c>
      <c r="J34">
        <v>0</v>
      </c>
      <c r="K34">
        <v>0</v>
      </c>
      <c r="L34">
        <v>260</v>
      </c>
      <c r="M34">
        <v>0</v>
      </c>
      <c r="N34">
        <v>70</v>
      </c>
      <c r="O34">
        <v>0</v>
      </c>
      <c r="P34">
        <v>50</v>
      </c>
      <c r="Q34">
        <v>50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1211</v>
      </c>
    </row>
    <row r="35" spans="1:25" x14ac:dyDescent="0.25">
      <c r="H35">
        <v>101</v>
      </c>
    </row>
    <row r="36" spans="1:25" x14ac:dyDescent="0.25">
      <c r="A36">
        <v>15</v>
      </c>
      <c r="B36">
        <v>47</v>
      </c>
      <c r="C36" t="s">
        <v>87</v>
      </c>
      <c r="D36" t="s">
        <v>88</v>
      </c>
      <c r="E36" t="s">
        <v>85</v>
      </c>
      <c r="F36" t="s">
        <v>89</v>
      </c>
      <c r="G36" t="str">
        <f>"201402003811"</f>
        <v>201402003811</v>
      </c>
      <c r="H36" t="s">
        <v>90</v>
      </c>
      <c r="I36">
        <v>0</v>
      </c>
      <c r="J36">
        <v>0</v>
      </c>
      <c r="K36">
        <v>0</v>
      </c>
      <c r="L36">
        <v>200</v>
      </c>
      <c r="M36">
        <v>30</v>
      </c>
      <c r="N36">
        <v>70</v>
      </c>
      <c r="O36">
        <v>0</v>
      </c>
      <c r="P36">
        <v>30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 t="s">
        <v>91</v>
      </c>
    </row>
    <row r="37" spans="1:25" x14ac:dyDescent="0.25">
      <c r="H37">
        <v>101</v>
      </c>
    </row>
    <row r="38" spans="1:25" x14ac:dyDescent="0.25">
      <c r="A38">
        <v>16</v>
      </c>
      <c r="B38">
        <v>20</v>
      </c>
      <c r="C38" t="s">
        <v>92</v>
      </c>
      <c r="D38" t="s">
        <v>93</v>
      </c>
      <c r="E38" t="s">
        <v>55</v>
      </c>
      <c r="F38" t="s">
        <v>94</v>
      </c>
      <c r="G38" t="str">
        <f>"00156129"</f>
        <v>00156129</v>
      </c>
      <c r="H38" t="s">
        <v>95</v>
      </c>
      <c r="I38">
        <v>0</v>
      </c>
      <c r="J38">
        <v>0</v>
      </c>
      <c r="K38">
        <v>0</v>
      </c>
      <c r="L38">
        <v>200</v>
      </c>
      <c r="M38">
        <v>30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 t="s">
        <v>96</v>
      </c>
    </row>
    <row r="39" spans="1:25" x14ac:dyDescent="0.25">
      <c r="H39">
        <v>101</v>
      </c>
    </row>
    <row r="40" spans="1:25" x14ac:dyDescent="0.25">
      <c r="A40">
        <v>17</v>
      </c>
      <c r="B40">
        <v>40</v>
      </c>
      <c r="C40" t="s">
        <v>97</v>
      </c>
      <c r="D40" t="s">
        <v>98</v>
      </c>
      <c r="E40" t="s">
        <v>99</v>
      </c>
      <c r="F40" t="s">
        <v>100</v>
      </c>
      <c r="G40" t="str">
        <f>"201504000286"</f>
        <v>201504000286</v>
      </c>
      <c r="H40" t="s">
        <v>95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 t="s">
        <v>96</v>
      </c>
    </row>
    <row r="41" spans="1:25" x14ac:dyDescent="0.25">
      <c r="H41">
        <v>101</v>
      </c>
    </row>
    <row r="42" spans="1:25" x14ac:dyDescent="0.25">
      <c r="A42">
        <v>18</v>
      </c>
      <c r="B42">
        <v>8</v>
      </c>
      <c r="C42" t="s">
        <v>101</v>
      </c>
      <c r="D42" t="s">
        <v>102</v>
      </c>
      <c r="E42" t="s">
        <v>55</v>
      </c>
      <c r="F42" t="s">
        <v>103</v>
      </c>
      <c r="G42" t="str">
        <f>"201408000247"</f>
        <v>201408000247</v>
      </c>
      <c r="H42" t="s">
        <v>104</v>
      </c>
      <c r="I42">
        <v>0</v>
      </c>
      <c r="J42">
        <v>0</v>
      </c>
      <c r="K42">
        <v>0</v>
      </c>
      <c r="L42">
        <v>260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 t="s">
        <v>105</v>
      </c>
    </row>
    <row r="43" spans="1:25" x14ac:dyDescent="0.25">
      <c r="H43">
        <v>101</v>
      </c>
    </row>
    <row r="44" spans="1:25" x14ac:dyDescent="0.25">
      <c r="A44">
        <v>19</v>
      </c>
      <c r="B44">
        <v>33</v>
      </c>
      <c r="C44" t="s">
        <v>106</v>
      </c>
      <c r="D44" t="s">
        <v>107</v>
      </c>
      <c r="E44" t="s">
        <v>54</v>
      </c>
      <c r="F44" t="s">
        <v>108</v>
      </c>
      <c r="G44" t="str">
        <f>"201409002572"</f>
        <v>201409002572</v>
      </c>
      <c r="H44" t="s">
        <v>109</v>
      </c>
      <c r="I44">
        <v>0</v>
      </c>
      <c r="J44">
        <v>0</v>
      </c>
      <c r="K44">
        <v>0</v>
      </c>
      <c r="L44">
        <v>200</v>
      </c>
      <c r="M44">
        <v>30</v>
      </c>
      <c r="N44">
        <v>70</v>
      </c>
      <c r="O44">
        <v>30</v>
      </c>
      <c r="P44">
        <v>0</v>
      </c>
      <c r="Q44">
        <v>0</v>
      </c>
      <c r="R44">
        <v>50</v>
      </c>
      <c r="S44">
        <v>0</v>
      </c>
      <c r="T44">
        <v>0</v>
      </c>
      <c r="U44">
        <v>0</v>
      </c>
      <c r="V44">
        <v>0</v>
      </c>
      <c r="X44">
        <v>0</v>
      </c>
      <c r="Y44" t="s">
        <v>110</v>
      </c>
    </row>
    <row r="45" spans="1:25" x14ac:dyDescent="0.25">
      <c r="H45">
        <v>101</v>
      </c>
    </row>
    <row r="46" spans="1:25" x14ac:dyDescent="0.25">
      <c r="A46">
        <v>20</v>
      </c>
      <c r="B46">
        <v>30</v>
      </c>
      <c r="C46" t="s">
        <v>111</v>
      </c>
      <c r="D46" t="s">
        <v>112</v>
      </c>
      <c r="E46" t="s">
        <v>32</v>
      </c>
      <c r="F46" t="s">
        <v>113</v>
      </c>
      <c r="G46" t="str">
        <f>"201410007396"</f>
        <v>201410007396</v>
      </c>
      <c r="H46" t="s">
        <v>114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30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 t="s">
        <v>115</v>
      </c>
    </row>
    <row r="47" spans="1:25" x14ac:dyDescent="0.25">
      <c r="H47">
        <v>101</v>
      </c>
    </row>
    <row r="48" spans="1:25" x14ac:dyDescent="0.25">
      <c r="A48">
        <v>21</v>
      </c>
      <c r="B48">
        <v>2</v>
      </c>
      <c r="C48" t="s">
        <v>116</v>
      </c>
      <c r="D48" t="s">
        <v>117</v>
      </c>
      <c r="E48" t="s">
        <v>64</v>
      </c>
      <c r="F48" t="s">
        <v>118</v>
      </c>
      <c r="G48" t="str">
        <f>"200802000827"</f>
        <v>200802000827</v>
      </c>
      <c r="H48" t="s">
        <v>119</v>
      </c>
      <c r="I48">
        <v>0</v>
      </c>
      <c r="J48">
        <v>0</v>
      </c>
      <c r="K48">
        <v>0</v>
      </c>
      <c r="L48">
        <v>200</v>
      </c>
      <c r="M48">
        <v>0</v>
      </c>
      <c r="N48">
        <v>30</v>
      </c>
      <c r="O48">
        <v>30</v>
      </c>
      <c r="P48">
        <v>0</v>
      </c>
      <c r="Q48">
        <v>30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 t="s">
        <v>120</v>
      </c>
    </row>
    <row r="49" spans="1:25" x14ac:dyDescent="0.25">
      <c r="H49">
        <v>101</v>
      </c>
    </row>
    <row r="50" spans="1:25" x14ac:dyDescent="0.25">
      <c r="A50">
        <v>22</v>
      </c>
      <c r="B50">
        <v>18</v>
      </c>
      <c r="C50" t="s">
        <v>121</v>
      </c>
      <c r="D50" t="s">
        <v>102</v>
      </c>
      <c r="E50" t="s">
        <v>54</v>
      </c>
      <c r="F50" t="s">
        <v>122</v>
      </c>
      <c r="G50" t="str">
        <f>"201409005792"</f>
        <v>201409005792</v>
      </c>
      <c r="H50" t="s">
        <v>123</v>
      </c>
      <c r="I50">
        <v>0</v>
      </c>
      <c r="J50">
        <v>0</v>
      </c>
      <c r="K50">
        <v>0</v>
      </c>
      <c r="L50">
        <v>200</v>
      </c>
      <c r="M50">
        <v>30</v>
      </c>
      <c r="N50">
        <v>70</v>
      </c>
      <c r="O50">
        <v>0</v>
      </c>
      <c r="P50">
        <v>30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 t="s">
        <v>124</v>
      </c>
    </row>
    <row r="51" spans="1:25" x14ac:dyDescent="0.25">
      <c r="H51">
        <v>101</v>
      </c>
    </row>
    <row r="52" spans="1:25" x14ac:dyDescent="0.25">
      <c r="A52">
        <v>23</v>
      </c>
      <c r="B52">
        <v>25</v>
      </c>
      <c r="C52" t="s">
        <v>125</v>
      </c>
      <c r="D52" t="s">
        <v>64</v>
      </c>
      <c r="E52" t="s">
        <v>126</v>
      </c>
      <c r="F52" t="s">
        <v>127</v>
      </c>
      <c r="G52" t="str">
        <f>"00010915"</f>
        <v>00010915</v>
      </c>
      <c r="H52" t="s">
        <v>128</v>
      </c>
      <c r="I52">
        <v>150</v>
      </c>
      <c r="J52">
        <v>0</v>
      </c>
      <c r="K52">
        <v>0</v>
      </c>
      <c r="L52">
        <v>0</v>
      </c>
      <c r="M52">
        <v>100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 t="s">
        <v>129</v>
      </c>
    </row>
    <row r="53" spans="1:25" x14ac:dyDescent="0.25">
      <c r="H53">
        <v>101</v>
      </c>
    </row>
    <row r="54" spans="1:25" x14ac:dyDescent="0.25">
      <c r="A54">
        <v>24</v>
      </c>
      <c r="B54">
        <v>28</v>
      </c>
      <c r="C54" t="s">
        <v>130</v>
      </c>
      <c r="D54" t="s">
        <v>69</v>
      </c>
      <c r="E54" t="s">
        <v>54</v>
      </c>
      <c r="F54" t="s">
        <v>131</v>
      </c>
      <c r="G54" t="str">
        <f>"200801002758"</f>
        <v>200801002758</v>
      </c>
      <c r="H54" t="s">
        <v>90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 t="s">
        <v>132</v>
      </c>
    </row>
    <row r="55" spans="1:25" x14ac:dyDescent="0.25">
      <c r="H55">
        <v>101</v>
      </c>
    </row>
    <row r="56" spans="1:25" x14ac:dyDescent="0.25">
      <c r="A56">
        <v>25</v>
      </c>
      <c r="B56">
        <v>45</v>
      </c>
      <c r="C56" t="s">
        <v>133</v>
      </c>
      <c r="D56" t="s">
        <v>134</v>
      </c>
      <c r="E56" t="s">
        <v>135</v>
      </c>
      <c r="F56" t="s">
        <v>136</v>
      </c>
      <c r="G56" t="str">
        <f>"200801010399"</f>
        <v>200801010399</v>
      </c>
      <c r="H56" t="s">
        <v>137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50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 t="s">
        <v>138</v>
      </c>
    </row>
    <row r="57" spans="1:25" x14ac:dyDescent="0.25">
      <c r="H57">
        <v>101</v>
      </c>
    </row>
    <row r="58" spans="1:25" x14ac:dyDescent="0.25">
      <c r="A58">
        <v>26</v>
      </c>
      <c r="B58">
        <v>51</v>
      </c>
      <c r="C58" t="s">
        <v>139</v>
      </c>
      <c r="D58" t="s">
        <v>15</v>
      </c>
      <c r="E58" t="s">
        <v>85</v>
      </c>
      <c r="F58" t="s">
        <v>140</v>
      </c>
      <c r="G58" t="str">
        <f>"00144282"</f>
        <v>00144282</v>
      </c>
      <c r="H58" t="s">
        <v>141</v>
      </c>
      <c r="I58">
        <v>0</v>
      </c>
      <c r="J58">
        <v>0</v>
      </c>
      <c r="K58">
        <v>0</v>
      </c>
      <c r="L58">
        <v>200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 t="s">
        <v>142</v>
      </c>
    </row>
    <row r="59" spans="1:25" x14ac:dyDescent="0.25">
      <c r="H59">
        <v>101</v>
      </c>
    </row>
    <row r="60" spans="1:25" x14ac:dyDescent="0.25">
      <c r="A60">
        <v>27</v>
      </c>
      <c r="B60">
        <v>15</v>
      </c>
      <c r="C60" t="s">
        <v>143</v>
      </c>
      <c r="D60" t="s">
        <v>144</v>
      </c>
      <c r="E60" t="s">
        <v>54</v>
      </c>
      <c r="F60" t="s">
        <v>145</v>
      </c>
      <c r="G60" t="str">
        <f>"00120422"</f>
        <v>00120422</v>
      </c>
      <c r="H60" t="s">
        <v>146</v>
      </c>
      <c r="I60">
        <v>0</v>
      </c>
      <c r="J60">
        <v>0</v>
      </c>
      <c r="K60">
        <v>0</v>
      </c>
      <c r="L60">
        <v>0</v>
      </c>
      <c r="M60">
        <v>100</v>
      </c>
      <c r="N60">
        <v>70</v>
      </c>
      <c r="O60">
        <v>0</v>
      </c>
      <c r="P60">
        <v>50</v>
      </c>
      <c r="Q60">
        <v>0</v>
      </c>
      <c r="R60">
        <v>0</v>
      </c>
      <c r="S60">
        <v>0</v>
      </c>
      <c r="T60">
        <v>0</v>
      </c>
      <c r="U60">
        <v>0</v>
      </c>
      <c r="V60">
        <v>306</v>
      </c>
      <c r="W60">
        <v>101</v>
      </c>
      <c r="X60">
        <v>0</v>
      </c>
      <c r="Y60" t="s">
        <v>147</v>
      </c>
    </row>
    <row r="61" spans="1:25" x14ac:dyDescent="0.25">
      <c r="H61">
        <v>101</v>
      </c>
    </row>
    <row r="62" spans="1:25" x14ac:dyDescent="0.25">
      <c r="A62">
        <v>28</v>
      </c>
      <c r="B62">
        <v>55</v>
      </c>
      <c r="C62" t="s">
        <v>148</v>
      </c>
      <c r="D62" t="s">
        <v>149</v>
      </c>
      <c r="E62" t="s">
        <v>54</v>
      </c>
      <c r="F62" t="s">
        <v>150</v>
      </c>
      <c r="G62" t="str">
        <f>"201402007572"</f>
        <v>201402007572</v>
      </c>
      <c r="H62" t="s">
        <v>46</v>
      </c>
      <c r="I62">
        <v>0</v>
      </c>
      <c r="J62">
        <v>0</v>
      </c>
      <c r="K62">
        <v>0</v>
      </c>
      <c r="L62">
        <v>260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 t="s">
        <v>151</v>
      </c>
    </row>
    <row r="63" spans="1:25" x14ac:dyDescent="0.25">
      <c r="H63">
        <v>101</v>
      </c>
    </row>
    <row r="64" spans="1:25" x14ac:dyDescent="0.25">
      <c r="A64">
        <v>29</v>
      </c>
      <c r="B64">
        <v>34</v>
      </c>
      <c r="C64" t="s">
        <v>152</v>
      </c>
      <c r="D64" t="s">
        <v>153</v>
      </c>
      <c r="E64" t="s">
        <v>154</v>
      </c>
      <c r="F64" t="s">
        <v>155</v>
      </c>
      <c r="G64" t="str">
        <f>"00078365"</f>
        <v>00078365</v>
      </c>
      <c r="H64" t="s">
        <v>156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50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 t="s">
        <v>157</v>
      </c>
    </row>
    <row r="65" spans="1:25" x14ac:dyDescent="0.25">
      <c r="H65">
        <v>101</v>
      </c>
    </row>
    <row r="66" spans="1:25" x14ac:dyDescent="0.25">
      <c r="A66">
        <v>30</v>
      </c>
      <c r="B66">
        <v>17</v>
      </c>
      <c r="C66" t="s">
        <v>158</v>
      </c>
      <c r="D66" t="s">
        <v>159</v>
      </c>
      <c r="E66" t="s">
        <v>38</v>
      </c>
      <c r="F66" t="s">
        <v>160</v>
      </c>
      <c r="G66" t="str">
        <f>"201410004691"</f>
        <v>201410004691</v>
      </c>
      <c r="H66" t="s">
        <v>161</v>
      </c>
      <c r="I66">
        <v>0</v>
      </c>
      <c r="J66">
        <v>0</v>
      </c>
      <c r="K66">
        <v>0</v>
      </c>
      <c r="L66">
        <v>0</v>
      </c>
      <c r="M66">
        <v>100</v>
      </c>
      <c r="N66">
        <v>70</v>
      </c>
      <c r="O66">
        <v>30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 t="s">
        <v>162</v>
      </c>
    </row>
    <row r="67" spans="1:25" x14ac:dyDescent="0.25">
      <c r="H67">
        <v>101</v>
      </c>
    </row>
    <row r="68" spans="1:25" x14ac:dyDescent="0.25">
      <c r="A68">
        <v>31</v>
      </c>
      <c r="B68">
        <v>5</v>
      </c>
      <c r="C68" t="s">
        <v>163</v>
      </c>
      <c r="D68" t="s">
        <v>164</v>
      </c>
      <c r="E68" t="s">
        <v>64</v>
      </c>
      <c r="F68" t="s">
        <v>165</v>
      </c>
      <c r="G68" t="str">
        <f>"201409006082"</f>
        <v>201409006082</v>
      </c>
      <c r="H68" t="s">
        <v>166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30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 t="s">
        <v>167</v>
      </c>
    </row>
    <row r="69" spans="1:25" x14ac:dyDescent="0.25">
      <c r="H69">
        <v>101</v>
      </c>
    </row>
    <row r="70" spans="1:25" x14ac:dyDescent="0.25">
      <c r="A70">
        <v>32</v>
      </c>
      <c r="B70">
        <v>11</v>
      </c>
      <c r="C70" t="s">
        <v>168</v>
      </c>
      <c r="D70" t="s">
        <v>169</v>
      </c>
      <c r="E70" t="s">
        <v>54</v>
      </c>
      <c r="F70" t="s">
        <v>170</v>
      </c>
      <c r="G70" t="str">
        <f>"00215052"</f>
        <v>00215052</v>
      </c>
      <c r="H70" t="s">
        <v>171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 t="s">
        <v>172</v>
      </c>
    </row>
    <row r="71" spans="1:25" x14ac:dyDescent="0.25">
      <c r="H71">
        <v>101</v>
      </c>
    </row>
    <row r="72" spans="1:25" x14ac:dyDescent="0.25">
      <c r="A72">
        <v>33</v>
      </c>
      <c r="B72">
        <v>6</v>
      </c>
      <c r="C72" t="s">
        <v>173</v>
      </c>
      <c r="D72" t="s">
        <v>174</v>
      </c>
      <c r="E72" t="s">
        <v>175</v>
      </c>
      <c r="F72" t="s">
        <v>176</v>
      </c>
      <c r="G72" t="str">
        <f>"201410003695"</f>
        <v>201410003695</v>
      </c>
      <c r="H72" t="s">
        <v>177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 t="s">
        <v>178</v>
      </c>
    </row>
    <row r="73" spans="1:25" x14ac:dyDescent="0.25">
      <c r="H73">
        <v>101</v>
      </c>
    </row>
    <row r="74" spans="1:25" x14ac:dyDescent="0.25">
      <c r="A74">
        <v>34</v>
      </c>
      <c r="B74">
        <v>9</v>
      </c>
      <c r="C74" t="s">
        <v>179</v>
      </c>
      <c r="D74" t="s">
        <v>180</v>
      </c>
      <c r="E74" t="s">
        <v>117</v>
      </c>
      <c r="F74" t="s">
        <v>181</v>
      </c>
      <c r="G74" t="str">
        <f>"201410006018"</f>
        <v>201410006018</v>
      </c>
      <c r="H74" t="s">
        <v>182</v>
      </c>
      <c r="I74">
        <v>0</v>
      </c>
      <c r="J74">
        <v>0</v>
      </c>
      <c r="K74">
        <v>0</v>
      </c>
      <c r="L74">
        <v>0</v>
      </c>
      <c r="M74">
        <v>100</v>
      </c>
      <c r="N74">
        <v>70</v>
      </c>
      <c r="O74">
        <v>30</v>
      </c>
      <c r="P74">
        <v>30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 t="s">
        <v>183</v>
      </c>
    </row>
    <row r="75" spans="1:25" x14ac:dyDescent="0.25">
      <c r="H75">
        <v>101</v>
      </c>
    </row>
    <row r="76" spans="1:25" x14ac:dyDescent="0.25">
      <c r="A76">
        <v>35</v>
      </c>
      <c r="B76">
        <v>31</v>
      </c>
      <c r="C76" t="s">
        <v>184</v>
      </c>
      <c r="D76" t="s">
        <v>164</v>
      </c>
      <c r="E76" t="s">
        <v>185</v>
      </c>
      <c r="F76" t="s">
        <v>186</v>
      </c>
      <c r="G76" t="str">
        <f>"00145743"</f>
        <v>00145743</v>
      </c>
      <c r="H76" t="s">
        <v>187</v>
      </c>
      <c r="I76">
        <v>0</v>
      </c>
      <c r="J76">
        <v>0</v>
      </c>
      <c r="K76">
        <v>0</v>
      </c>
      <c r="L76">
        <v>0</v>
      </c>
      <c r="M76">
        <v>0</v>
      </c>
      <c r="N76">
        <v>70</v>
      </c>
      <c r="O76">
        <v>30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 t="s">
        <v>188</v>
      </c>
    </row>
    <row r="77" spans="1:25" x14ac:dyDescent="0.25">
      <c r="H77">
        <v>101</v>
      </c>
    </row>
    <row r="78" spans="1:25" x14ac:dyDescent="0.25">
      <c r="A78">
        <v>36</v>
      </c>
      <c r="B78">
        <v>49</v>
      </c>
      <c r="C78" t="s">
        <v>189</v>
      </c>
      <c r="D78" t="s">
        <v>190</v>
      </c>
      <c r="E78" t="s">
        <v>20</v>
      </c>
      <c r="F78" t="s">
        <v>191</v>
      </c>
      <c r="G78" t="str">
        <f>"201402001730"</f>
        <v>201402001730</v>
      </c>
      <c r="H78">
        <v>726</v>
      </c>
      <c r="I78">
        <v>0</v>
      </c>
      <c r="J78">
        <v>0</v>
      </c>
      <c r="K78">
        <v>0</v>
      </c>
      <c r="L78">
        <v>200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306</v>
      </c>
      <c r="W78">
        <v>101</v>
      </c>
      <c r="X78">
        <v>0</v>
      </c>
      <c r="Y78">
        <v>956</v>
      </c>
    </row>
    <row r="79" spans="1:25" x14ac:dyDescent="0.25">
      <c r="H79">
        <v>101</v>
      </c>
    </row>
    <row r="80" spans="1:25" x14ac:dyDescent="0.25">
      <c r="A80">
        <v>37</v>
      </c>
      <c r="B80">
        <v>46</v>
      </c>
      <c r="C80" t="s">
        <v>192</v>
      </c>
      <c r="D80" t="s">
        <v>144</v>
      </c>
      <c r="E80" t="s">
        <v>55</v>
      </c>
      <c r="F80" t="s">
        <v>193</v>
      </c>
      <c r="G80" t="str">
        <f>"00221516"</f>
        <v>00221516</v>
      </c>
      <c r="H80">
        <v>880</v>
      </c>
      <c r="I80">
        <v>0</v>
      </c>
      <c r="J80">
        <v>0</v>
      </c>
      <c r="K80">
        <v>0</v>
      </c>
      <c r="L80">
        <v>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950</v>
      </c>
    </row>
    <row r="81" spans="1:25" x14ac:dyDescent="0.25">
      <c r="H81">
        <v>101</v>
      </c>
    </row>
    <row r="82" spans="1:25" x14ac:dyDescent="0.25">
      <c r="A82">
        <v>38</v>
      </c>
      <c r="B82">
        <v>1</v>
      </c>
      <c r="C82" t="s">
        <v>194</v>
      </c>
      <c r="D82" t="s">
        <v>195</v>
      </c>
      <c r="E82" t="s">
        <v>117</v>
      </c>
      <c r="F82" t="s">
        <v>196</v>
      </c>
      <c r="G82" t="str">
        <f>"00037037"</f>
        <v>00037037</v>
      </c>
      <c r="H82" t="s">
        <v>197</v>
      </c>
      <c r="I82">
        <v>0</v>
      </c>
      <c r="J82">
        <v>0</v>
      </c>
      <c r="K82">
        <v>0</v>
      </c>
      <c r="L82">
        <v>0</v>
      </c>
      <c r="M82">
        <v>100</v>
      </c>
      <c r="N82">
        <v>70</v>
      </c>
      <c r="O82">
        <v>0</v>
      </c>
      <c r="P82">
        <v>0</v>
      </c>
      <c r="Q82">
        <v>0</v>
      </c>
      <c r="R82">
        <v>30</v>
      </c>
      <c r="S82">
        <v>0</v>
      </c>
      <c r="T82">
        <v>0</v>
      </c>
      <c r="U82">
        <v>0</v>
      </c>
      <c r="V82">
        <v>0</v>
      </c>
      <c r="X82">
        <v>0</v>
      </c>
      <c r="Y82" t="s">
        <v>198</v>
      </c>
    </row>
    <row r="83" spans="1:25" x14ac:dyDescent="0.25">
      <c r="H83">
        <v>101</v>
      </c>
    </row>
    <row r="84" spans="1:25" x14ac:dyDescent="0.25">
      <c r="A84">
        <v>39</v>
      </c>
      <c r="B84">
        <v>36</v>
      </c>
      <c r="C84" t="s">
        <v>199</v>
      </c>
      <c r="D84" t="s">
        <v>200</v>
      </c>
      <c r="E84" t="s">
        <v>44</v>
      </c>
      <c r="F84" t="s">
        <v>201</v>
      </c>
      <c r="G84" t="str">
        <f>"00159015"</f>
        <v>00159015</v>
      </c>
      <c r="H84" t="s">
        <v>202</v>
      </c>
      <c r="I84">
        <v>0</v>
      </c>
      <c r="J84">
        <v>0</v>
      </c>
      <c r="K84">
        <v>0</v>
      </c>
      <c r="L84">
        <v>0</v>
      </c>
      <c r="M84">
        <v>0</v>
      </c>
      <c r="N84">
        <v>70</v>
      </c>
      <c r="O84">
        <v>0</v>
      </c>
      <c r="P84">
        <v>50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 t="s">
        <v>203</v>
      </c>
    </row>
    <row r="85" spans="1:25" x14ac:dyDescent="0.25">
      <c r="H85">
        <v>101</v>
      </c>
    </row>
    <row r="86" spans="1:25" x14ac:dyDescent="0.25">
      <c r="A86">
        <v>40</v>
      </c>
      <c r="B86">
        <v>26</v>
      </c>
      <c r="C86" t="s">
        <v>204</v>
      </c>
      <c r="D86" t="s">
        <v>54</v>
      </c>
      <c r="E86" t="s">
        <v>205</v>
      </c>
      <c r="F86" t="s">
        <v>206</v>
      </c>
      <c r="G86" t="str">
        <f>"00214750"</f>
        <v>00214750</v>
      </c>
      <c r="H86">
        <v>825</v>
      </c>
      <c r="I86">
        <v>0</v>
      </c>
      <c r="J86">
        <v>0</v>
      </c>
      <c r="K86">
        <v>0</v>
      </c>
      <c r="L86">
        <v>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>
        <v>895</v>
      </c>
    </row>
    <row r="87" spans="1:25" x14ac:dyDescent="0.25">
      <c r="H87">
        <v>101</v>
      </c>
    </row>
    <row r="88" spans="1:25" x14ac:dyDescent="0.25">
      <c r="A88">
        <v>41</v>
      </c>
      <c r="B88">
        <v>37</v>
      </c>
      <c r="C88" t="s">
        <v>207</v>
      </c>
      <c r="D88" t="s">
        <v>15</v>
      </c>
      <c r="E88" t="s">
        <v>54</v>
      </c>
      <c r="F88" t="s">
        <v>208</v>
      </c>
      <c r="G88" t="str">
        <f>"201406001624"</f>
        <v>201406001624</v>
      </c>
      <c r="H88" t="s">
        <v>209</v>
      </c>
      <c r="I88">
        <v>0</v>
      </c>
      <c r="J88">
        <v>0</v>
      </c>
      <c r="K88">
        <v>0</v>
      </c>
      <c r="L88">
        <v>0</v>
      </c>
      <c r="M88">
        <v>100</v>
      </c>
      <c r="N88">
        <v>30</v>
      </c>
      <c r="O88">
        <v>0</v>
      </c>
      <c r="P88">
        <v>0</v>
      </c>
      <c r="Q88">
        <v>0</v>
      </c>
      <c r="R88">
        <v>30</v>
      </c>
      <c r="S88">
        <v>0</v>
      </c>
      <c r="T88">
        <v>0</v>
      </c>
      <c r="U88">
        <v>0</v>
      </c>
      <c r="V88">
        <v>0</v>
      </c>
      <c r="X88">
        <v>0</v>
      </c>
      <c r="Y88" t="s">
        <v>210</v>
      </c>
    </row>
    <row r="89" spans="1:25" x14ac:dyDescent="0.25">
      <c r="H89">
        <v>101</v>
      </c>
    </row>
    <row r="90" spans="1:25" x14ac:dyDescent="0.25">
      <c r="A90">
        <v>42</v>
      </c>
      <c r="B90">
        <v>54</v>
      </c>
      <c r="C90" t="s">
        <v>211</v>
      </c>
      <c r="D90" t="s">
        <v>144</v>
      </c>
      <c r="E90" t="s">
        <v>64</v>
      </c>
      <c r="F90" t="s">
        <v>212</v>
      </c>
      <c r="G90" t="str">
        <f>"201410008031"</f>
        <v>201410008031</v>
      </c>
      <c r="H90" t="s">
        <v>213</v>
      </c>
      <c r="I90">
        <v>0</v>
      </c>
      <c r="J90">
        <v>0</v>
      </c>
      <c r="K90">
        <v>0</v>
      </c>
      <c r="L90">
        <v>0</v>
      </c>
      <c r="M90">
        <v>0</v>
      </c>
      <c r="N90">
        <v>70</v>
      </c>
      <c r="O90">
        <v>0</v>
      </c>
      <c r="P90">
        <v>50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 t="s">
        <v>214</v>
      </c>
    </row>
    <row r="91" spans="1:25" x14ac:dyDescent="0.25">
      <c r="H91">
        <v>101</v>
      </c>
    </row>
    <row r="92" spans="1:25" x14ac:dyDescent="0.25">
      <c r="A92">
        <v>43</v>
      </c>
      <c r="B92">
        <v>48</v>
      </c>
      <c r="C92" t="s">
        <v>215</v>
      </c>
      <c r="D92" t="s">
        <v>64</v>
      </c>
      <c r="E92" t="s">
        <v>216</v>
      </c>
      <c r="F92" t="s">
        <v>217</v>
      </c>
      <c r="G92" t="str">
        <f>"201504005198"</f>
        <v>201504005198</v>
      </c>
      <c r="H92" t="s">
        <v>218</v>
      </c>
      <c r="I92">
        <v>0</v>
      </c>
      <c r="J92">
        <v>0</v>
      </c>
      <c r="K92">
        <v>0</v>
      </c>
      <c r="L92">
        <v>0</v>
      </c>
      <c r="M92">
        <v>100</v>
      </c>
      <c r="N92">
        <v>50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306</v>
      </c>
      <c r="W92">
        <v>101</v>
      </c>
      <c r="X92">
        <v>0</v>
      </c>
      <c r="Y92" t="s">
        <v>219</v>
      </c>
    </row>
    <row r="93" spans="1:25" x14ac:dyDescent="0.25">
      <c r="H93">
        <v>101</v>
      </c>
    </row>
    <row r="94" spans="1:25" x14ac:dyDescent="0.25">
      <c r="A94">
        <v>44</v>
      </c>
      <c r="B94">
        <v>44</v>
      </c>
      <c r="C94" t="s">
        <v>220</v>
      </c>
      <c r="D94" t="s">
        <v>221</v>
      </c>
      <c r="E94" t="s">
        <v>222</v>
      </c>
      <c r="F94" t="s">
        <v>223</v>
      </c>
      <c r="G94" t="str">
        <f>"00172762"</f>
        <v>00172762</v>
      </c>
      <c r="H94" t="s">
        <v>137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0</v>
      </c>
      <c r="P94">
        <v>30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 t="s">
        <v>224</v>
      </c>
    </row>
    <row r="95" spans="1:25" x14ac:dyDescent="0.25">
      <c r="H95">
        <v>101</v>
      </c>
    </row>
    <row r="96" spans="1:25" x14ac:dyDescent="0.25">
      <c r="A96">
        <v>45</v>
      </c>
      <c r="B96">
        <v>3</v>
      </c>
      <c r="C96" t="s">
        <v>225</v>
      </c>
      <c r="D96" t="s">
        <v>226</v>
      </c>
      <c r="E96" t="s">
        <v>99</v>
      </c>
      <c r="F96" t="s">
        <v>227</v>
      </c>
      <c r="G96" t="str">
        <f>"201402008592"</f>
        <v>201402008592</v>
      </c>
      <c r="H96" t="s">
        <v>228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 t="s">
        <v>229</v>
      </c>
    </row>
    <row r="97" spans="1:25" x14ac:dyDescent="0.25">
      <c r="H97">
        <v>101</v>
      </c>
    </row>
    <row r="98" spans="1:25" x14ac:dyDescent="0.25">
      <c r="A98">
        <v>46</v>
      </c>
      <c r="B98">
        <v>10</v>
      </c>
      <c r="C98" t="s">
        <v>230</v>
      </c>
      <c r="D98" t="s">
        <v>231</v>
      </c>
      <c r="E98" t="s">
        <v>15</v>
      </c>
      <c r="F98" t="s">
        <v>232</v>
      </c>
      <c r="G98" t="str">
        <f>"00220994"</f>
        <v>00220994</v>
      </c>
      <c r="H98">
        <v>792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>
        <v>822</v>
      </c>
    </row>
    <row r="99" spans="1:25" x14ac:dyDescent="0.25">
      <c r="H99">
        <v>101</v>
      </c>
    </row>
    <row r="100" spans="1:25" x14ac:dyDescent="0.25">
      <c r="A100">
        <v>47</v>
      </c>
      <c r="B100">
        <v>13</v>
      </c>
      <c r="C100" t="s">
        <v>233</v>
      </c>
      <c r="D100" t="s">
        <v>32</v>
      </c>
      <c r="E100" t="s">
        <v>234</v>
      </c>
      <c r="F100" t="s">
        <v>235</v>
      </c>
      <c r="G100" t="str">
        <f>"00108077"</f>
        <v>00108077</v>
      </c>
      <c r="H100" t="s">
        <v>236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 t="s">
        <v>237</v>
      </c>
    </row>
    <row r="101" spans="1:25" x14ac:dyDescent="0.25">
      <c r="H101">
        <v>101</v>
      </c>
    </row>
    <row r="102" spans="1:25" x14ac:dyDescent="0.25">
      <c r="A102">
        <v>48</v>
      </c>
      <c r="B102">
        <v>43</v>
      </c>
      <c r="C102" t="s">
        <v>238</v>
      </c>
      <c r="D102" t="s">
        <v>239</v>
      </c>
      <c r="E102" t="s">
        <v>126</v>
      </c>
      <c r="F102" t="s">
        <v>240</v>
      </c>
      <c r="G102" t="str">
        <f>"201406002285"</f>
        <v>201406002285</v>
      </c>
      <c r="H102" t="s">
        <v>241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 t="s">
        <v>242</v>
      </c>
    </row>
    <row r="103" spans="1:25" x14ac:dyDescent="0.25">
      <c r="H103">
        <v>101</v>
      </c>
    </row>
    <row r="104" spans="1:25" x14ac:dyDescent="0.25">
      <c r="A104">
        <v>49</v>
      </c>
      <c r="B104">
        <v>35</v>
      </c>
      <c r="C104" t="s">
        <v>243</v>
      </c>
      <c r="D104" t="s">
        <v>244</v>
      </c>
      <c r="E104" t="s">
        <v>245</v>
      </c>
      <c r="F104" t="s">
        <v>246</v>
      </c>
      <c r="G104" t="str">
        <f>"00157337"</f>
        <v>00157337</v>
      </c>
      <c r="H104" t="s">
        <v>247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 t="s">
        <v>248</v>
      </c>
    </row>
    <row r="105" spans="1:25" x14ac:dyDescent="0.25">
      <c r="H105">
        <v>101</v>
      </c>
    </row>
    <row r="106" spans="1:25" x14ac:dyDescent="0.25">
      <c r="A106">
        <v>50</v>
      </c>
      <c r="B106">
        <v>23</v>
      </c>
      <c r="C106" t="s">
        <v>249</v>
      </c>
      <c r="D106" t="s">
        <v>64</v>
      </c>
      <c r="E106" t="s">
        <v>54</v>
      </c>
      <c r="F106" t="s">
        <v>250</v>
      </c>
      <c r="G106" t="str">
        <f>"00221299"</f>
        <v>00221299</v>
      </c>
      <c r="H106" t="s">
        <v>251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 t="s">
        <v>252</v>
      </c>
    </row>
    <row r="107" spans="1:25" x14ac:dyDescent="0.25">
      <c r="H107">
        <v>101</v>
      </c>
    </row>
    <row r="108" spans="1:25" x14ac:dyDescent="0.25">
      <c r="A108">
        <v>51</v>
      </c>
      <c r="B108">
        <v>38</v>
      </c>
      <c r="C108" t="s">
        <v>253</v>
      </c>
      <c r="D108" t="s">
        <v>254</v>
      </c>
      <c r="E108" t="s">
        <v>117</v>
      </c>
      <c r="F108" t="s">
        <v>255</v>
      </c>
      <c r="G108" t="str">
        <f>"00107168"</f>
        <v>00107168</v>
      </c>
      <c r="H108" t="s">
        <v>256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 t="s">
        <v>257</v>
      </c>
    </row>
    <row r="109" spans="1:25" x14ac:dyDescent="0.25">
      <c r="H109">
        <v>101</v>
      </c>
    </row>
    <row r="110" spans="1:25" x14ac:dyDescent="0.25">
      <c r="A110">
        <v>52</v>
      </c>
      <c r="B110">
        <v>21</v>
      </c>
      <c r="C110" t="s">
        <v>258</v>
      </c>
      <c r="D110" t="s">
        <v>85</v>
      </c>
      <c r="E110" t="s">
        <v>102</v>
      </c>
      <c r="F110" t="s">
        <v>259</v>
      </c>
      <c r="G110" t="str">
        <f>"201409001726"</f>
        <v>201409001726</v>
      </c>
      <c r="H110">
        <v>671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741</v>
      </c>
    </row>
    <row r="111" spans="1:25" x14ac:dyDescent="0.25">
      <c r="H111">
        <v>101</v>
      </c>
    </row>
    <row r="112" spans="1:25" x14ac:dyDescent="0.25">
      <c r="A112">
        <v>53</v>
      </c>
      <c r="B112">
        <v>24</v>
      </c>
      <c r="C112" t="s">
        <v>260</v>
      </c>
      <c r="D112" t="s">
        <v>117</v>
      </c>
      <c r="E112" t="s">
        <v>32</v>
      </c>
      <c r="F112" t="s">
        <v>261</v>
      </c>
      <c r="G112" t="str">
        <f>"201411001156"</f>
        <v>201411001156</v>
      </c>
      <c r="H112">
        <v>704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734</v>
      </c>
    </row>
    <row r="113" spans="1:25" x14ac:dyDescent="0.25">
      <c r="H113">
        <v>101</v>
      </c>
    </row>
    <row r="114" spans="1:25" x14ac:dyDescent="0.25">
      <c r="A114">
        <v>54</v>
      </c>
      <c r="B114">
        <v>22</v>
      </c>
      <c r="C114" t="s">
        <v>262</v>
      </c>
      <c r="D114" t="s">
        <v>54</v>
      </c>
      <c r="E114" t="s">
        <v>85</v>
      </c>
      <c r="F114" t="s">
        <v>263</v>
      </c>
      <c r="G114" t="str">
        <f>"00174930"</f>
        <v>00174930</v>
      </c>
      <c r="H114" t="s">
        <v>264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 t="s">
        <v>265</v>
      </c>
    </row>
    <row r="115" spans="1:25" x14ac:dyDescent="0.25">
      <c r="H115">
        <v>101</v>
      </c>
    </row>
    <row r="117" spans="1:25" x14ac:dyDescent="0.25">
      <c r="A117" t="s">
        <v>266</v>
      </c>
    </row>
    <row r="118" spans="1:25" x14ac:dyDescent="0.25">
      <c r="A118" t="s">
        <v>267</v>
      </c>
    </row>
    <row r="119" spans="1:25" x14ac:dyDescent="0.25">
      <c r="A119" t="s">
        <v>268</v>
      </c>
    </row>
    <row r="120" spans="1:25" x14ac:dyDescent="0.25">
      <c r="A120" t="s">
        <v>269</v>
      </c>
    </row>
    <row r="121" spans="1:25" x14ac:dyDescent="0.25">
      <c r="A121" t="s">
        <v>270</v>
      </c>
    </row>
    <row r="122" spans="1:25" x14ac:dyDescent="0.25">
      <c r="A122" t="s">
        <v>271</v>
      </c>
    </row>
    <row r="123" spans="1:25" x14ac:dyDescent="0.25">
      <c r="A123" t="s">
        <v>272</v>
      </c>
    </row>
    <row r="124" spans="1:25" x14ac:dyDescent="0.25">
      <c r="A124" t="s">
        <v>273</v>
      </c>
    </row>
    <row r="125" spans="1:25" x14ac:dyDescent="0.25">
      <c r="A125" t="s">
        <v>274</v>
      </c>
    </row>
    <row r="126" spans="1:25" x14ac:dyDescent="0.25">
      <c r="A126" t="s">
        <v>275</v>
      </c>
    </row>
    <row r="127" spans="1:25" x14ac:dyDescent="0.25">
      <c r="A127" t="s">
        <v>276</v>
      </c>
    </row>
    <row r="128" spans="1:25" x14ac:dyDescent="0.25">
      <c r="A128" t="s">
        <v>277</v>
      </c>
    </row>
    <row r="129" spans="1:1" x14ac:dyDescent="0.25">
      <c r="A129" t="s">
        <v>278</v>
      </c>
    </row>
    <row r="130" spans="1:1" x14ac:dyDescent="0.25">
      <c r="A130" t="s">
        <v>279</v>
      </c>
    </row>
    <row r="131" spans="1:1" x14ac:dyDescent="0.25">
      <c r="A131" t="s">
        <v>280</v>
      </c>
    </row>
    <row r="132" spans="1:1" x14ac:dyDescent="0.25">
      <c r="A132" t="s">
        <v>281</v>
      </c>
    </row>
    <row r="133" spans="1:1" x14ac:dyDescent="0.25">
      <c r="A133" t="s">
        <v>282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2018-06-27T05:26:13Z</dcterms:created>
  <dcterms:modified xsi:type="dcterms:W3CDTF">2018-06-27T05:26:14Z</dcterms:modified>
</cp:coreProperties>
</file>