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36" i="1" l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<sst xmlns="http://schemas.openxmlformats.org/spreadsheetml/2006/main" count="441" uniqueCount="350">
  <si>
    <t>ΠΛΗΡΩΣΗ ΘΕΣΕΩΝ ΜΕ ΣΕΙΡΑ ΠΡΟΤΕΡΑΙΟΤΗΤΑΣ (ΑΡΘΡΟ 18/Ν. 2190/1994) ΠΡΟΚΗΡΥΞΗ : 13Κ/2017</t>
  </si>
  <si>
    <t>ΣΕΙΡΑ ΚΑΤΑΤΑΞΗΣ (ΚΥΡΙΟΣ)</t>
  </si>
  <si>
    <t>ΤΕΧΝΟΛΟΓΙΚΗΣ ΕΚΠΑΙΔΕΥΣΗΣ (ΤΕ)</t>
  </si>
  <si>
    <t>ΓΕΝΙΚΕΣ ΘΕΣΕΙΣ ΜΕ ΕΜΠΕΙΡΙΑ</t>
  </si>
  <si>
    <t>ΤΕ ΛΟΓΟΘΕΡΑΠΕΥΤΩΝ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</si>
  <si>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</si>
  <si>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</si>
  <si>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</si>
  <si>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</si>
  <si>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</si>
  <si>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</si>
  <si>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</si>
  <si>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</si>
  <si>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ΧΑΤΖΗΡΟΔΟΥ</t>
  </si>
  <si>
    <t>ΔΗΜΗΤΡΑ</t>
  </si>
  <si>
    <t>ΓΕΩΡΓΙΟΣ</t>
  </si>
  <si>
    <t>ΑΕ012795</t>
  </si>
  <si>
    <t>ΟΚΤΑΠΟΤΗ</t>
  </si>
  <si>
    <t>ΜΑΡΙΑ</t>
  </si>
  <si>
    <t>ΔΗΜΗΤΡΙΟΣ</t>
  </si>
  <si>
    <t>ΑΝ187320</t>
  </si>
  <si>
    <t>940,5</t>
  </si>
  <si>
    <t>1838,5</t>
  </si>
  <si>
    <t>607-606-605</t>
  </si>
  <si>
    <t>ΑΦΑΝΤΕΝΟΥ</t>
  </si>
  <si>
    <t>ΑΙΚΑΤΕΡΙΝΗ</t>
  </si>
  <si>
    <t>ΕΛΕΥΘΕΡΙΟΣ</t>
  </si>
  <si>
    <t>ΑΖ955497</t>
  </si>
  <si>
    <t>920,7</t>
  </si>
  <si>
    <t>1778,7</t>
  </si>
  <si>
    <t>607-605-606</t>
  </si>
  <si>
    <t>ΚΟΥΚΟΥΛΟΜΑΤΗ</t>
  </si>
  <si>
    <t>ΑΝΝΑ</t>
  </si>
  <si>
    <t>ΠΑΥΛΟΣ</t>
  </si>
  <si>
    <t>ΑΚ120093</t>
  </si>
  <si>
    <t>817,3</t>
  </si>
  <si>
    <t>1735,3</t>
  </si>
  <si>
    <t>Κανελλοπούλου</t>
  </si>
  <si>
    <t>Ευαγγελία</t>
  </si>
  <si>
    <t>ΒΑΣΙΛΕΙΟΣ</t>
  </si>
  <si>
    <t>ΑΒ755935</t>
  </si>
  <si>
    <t>860,2</t>
  </si>
  <si>
    <t>1718,2</t>
  </si>
  <si>
    <t>605-607-606</t>
  </si>
  <si>
    <t>ΚΩΝΣΤΑΝΤΙΝΟΥ</t>
  </si>
  <si>
    <t>ΚΑΛΛΙΟΠΗ-ΕΥΑΓΓΕΛΙΑ</t>
  </si>
  <si>
    <t>ΧΑΡΑΛΑΜΠΟΣ</t>
  </si>
  <si>
    <t>Χ866764</t>
  </si>
  <si>
    <t>ΜΙΚΡΟΥΛΗ</t>
  </si>
  <si>
    <t>ΠΑΝΩΡΑΙΑ</t>
  </si>
  <si>
    <t>ΑΝΑΣΤΑΣΙΟΣ</t>
  </si>
  <si>
    <t>ΑΕ704266</t>
  </si>
  <si>
    <t>855,8</t>
  </si>
  <si>
    <t>1713,8</t>
  </si>
  <si>
    <t>ΒΑΓΓΕΛΗ</t>
  </si>
  <si>
    <t>ΑΛΕΞΑΝΔΡΑ</t>
  </si>
  <si>
    <t>ΚΩΝ-ΝΤΙΝΟΣ</t>
  </si>
  <si>
    <t>Χ781787</t>
  </si>
  <si>
    <t>986,7</t>
  </si>
  <si>
    <t>1644,7</t>
  </si>
  <si>
    <t>605-606-607</t>
  </si>
  <si>
    <t>ΣΑΜΙΟΥ</t>
  </si>
  <si>
    <t>ΓΕΩΡΓΙΑ</t>
  </si>
  <si>
    <t>ΑΛΕΞΑΝΔΡΟΣ</t>
  </si>
  <si>
    <t>ΑΙ554526</t>
  </si>
  <si>
    <t>965,8</t>
  </si>
  <si>
    <t>1583,8</t>
  </si>
  <si>
    <t>ΚΟΥΛΜΑΝΔΑ</t>
  </si>
  <si>
    <t>ΝΙΚΗ ΜΑΡΙΑ</t>
  </si>
  <si>
    <t>ΑΜ150257</t>
  </si>
  <si>
    <t>862,4</t>
  </si>
  <si>
    <t>1574,4</t>
  </si>
  <si>
    <t>ΚΟΙΛΙΑΡΗ</t>
  </si>
  <si>
    <t>ΑΚ514342</t>
  </si>
  <si>
    <t>893,2</t>
  </si>
  <si>
    <t>1551,2</t>
  </si>
  <si>
    <t>ΔΗΜΗΤΡΑΚΗ</t>
  </si>
  <si>
    <t>Χ478765</t>
  </si>
  <si>
    <t>896,5</t>
  </si>
  <si>
    <t>1544,5</t>
  </si>
  <si>
    <t>ΣΙΣΚΟΥ</t>
  </si>
  <si>
    <t>ΚΩΝΣΤΑΝΤΙΝΟΣ</t>
  </si>
  <si>
    <t>ΑΗ119326</t>
  </si>
  <si>
    <t>ΔΑΛΛΑ</t>
  </si>
  <si>
    <t>ΒΙΚΤΩΡΙΑ</t>
  </si>
  <si>
    <t>ΛΕΩΝΙΔΑΣ</t>
  </si>
  <si>
    <t>ΑΒ408726</t>
  </si>
  <si>
    <t>797,5</t>
  </si>
  <si>
    <t>1529,5</t>
  </si>
  <si>
    <t>ΓΚΑΡΑΒΕΛΗ</t>
  </si>
  <si>
    <t>ΕΙΡΗΝΗ</t>
  </si>
  <si>
    <t>Φ293007</t>
  </si>
  <si>
    <t>908,6</t>
  </si>
  <si>
    <t>1526,6</t>
  </si>
  <si>
    <t>ΕΥΓΕΝΙΚΟΥ</t>
  </si>
  <si>
    <t>ΟΥΡΑΝΙΑ</t>
  </si>
  <si>
    <t>ΑΓΓΕΛΟΣ</t>
  </si>
  <si>
    <t>ΑΖ492165</t>
  </si>
  <si>
    <t>606-607</t>
  </si>
  <si>
    <t>ΣΤΡΕΚΛΑ</t>
  </si>
  <si>
    <t>ΜΙΧΑΗΛ</t>
  </si>
  <si>
    <t>ΑΑ317435</t>
  </si>
  <si>
    <t>898,7</t>
  </si>
  <si>
    <t>1516,7</t>
  </si>
  <si>
    <t>ΠΟΜΩΝΗ</t>
  </si>
  <si>
    <t>ΙΩΑΝΝΗΣ</t>
  </si>
  <si>
    <t>Χ800682</t>
  </si>
  <si>
    <t>ΚΑΡΜΠΕΡΗ</t>
  </si>
  <si>
    <t>ΕΥΑΓΓΕΛΙΑ ΑΘΗΝΑ</t>
  </si>
  <si>
    <t>ΑΒ795145</t>
  </si>
  <si>
    <t>772,2</t>
  </si>
  <si>
    <t>1476,2</t>
  </si>
  <si>
    <t>ΠΑΠΑΣΠΗΛΙΟΥ</t>
  </si>
  <si>
    <t>ΠΑΡΑΣΚΕΥΗ</t>
  </si>
  <si>
    <t>ΑΖ709195</t>
  </si>
  <si>
    <t>ΔΕΣΠΟΤΑΚΗΣ</t>
  </si>
  <si>
    <t>ΝΙΚΟΛΑΟΣ</t>
  </si>
  <si>
    <t>ΑΖ227169</t>
  </si>
  <si>
    <t>776,6</t>
  </si>
  <si>
    <t>1364,6</t>
  </si>
  <si>
    <t>607-605</t>
  </si>
  <si>
    <t>ΛΟΥΙΖΟΥ</t>
  </si>
  <si>
    <t>ΠΑΝΑΓΙΩΤΑ</t>
  </si>
  <si>
    <t>ΑΒ316646</t>
  </si>
  <si>
    <t>766,7</t>
  </si>
  <si>
    <t>1354,7</t>
  </si>
  <si>
    <t>ΛΙΒΕΡΗΣ</t>
  </si>
  <si>
    <t>ΔΙΟΝΥΣΙΟΣ</t>
  </si>
  <si>
    <t>ΑΚ381700</t>
  </si>
  <si>
    <t>828,3</t>
  </si>
  <si>
    <t>1346,3</t>
  </si>
  <si>
    <t>ΣΙΔΗΡΑ</t>
  </si>
  <si>
    <t>ΕΛΕΝΗ</t>
  </si>
  <si>
    <t>ΑΖ994803</t>
  </si>
  <si>
    <t>823,9</t>
  </si>
  <si>
    <t>1327,9</t>
  </si>
  <si>
    <t>ΚΟΥΤΣΟΓΙΑΝΝΗ</t>
  </si>
  <si>
    <t>ΑΚ097533</t>
  </si>
  <si>
    <t>1310,6</t>
  </si>
  <si>
    <t>ΠΑΠΑΧΡΗΣΤΟΥ</t>
  </si>
  <si>
    <t>ΑΝΤΙΓΟΝΗ</t>
  </si>
  <si>
    <t>ΑΒ108080</t>
  </si>
  <si>
    <t>799,7</t>
  </si>
  <si>
    <t>1301,7</t>
  </si>
  <si>
    <t>ΠΑΛΙΛΗ</t>
  </si>
  <si>
    <t>ΑΘΑΝΑΣΙΟ</t>
  </si>
  <si>
    <t>ΑΒ224165</t>
  </si>
  <si>
    <t>ΠΛΑΣΤΑΡΓΙΑ</t>
  </si>
  <si>
    <t>ΑΝΤΟΥΑΝΕΤΤΑ</t>
  </si>
  <si>
    <t>ΑΒ939905</t>
  </si>
  <si>
    <t>1286,7</t>
  </si>
  <si>
    <t xml:space="preserve">Κασταμονίτη </t>
  </si>
  <si>
    <t xml:space="preserve">Ελένη </t>
  </si>
  <si>
    <t>Κλεόβουλος</t>
  </si>
  <si>
    <t>ΑΖ210967</t>
  </si>
  <si>
    <t>761,2</t>
  </si>
  <si>
    <t>1271,2</t>
  </si>
  <si>
    <t>ΠΑΣΧΟΥ</t>
  </si>
  <si>
    <t>ΜΑΙΡΗ</t>
  </si>
  <si>
    <t>ΑΗ207576</t>
  </si>
  <si>
    <t>796,4</t>
  </si>
  <si>
    <t>1225,4</t>
  </si>
  <si>
    <t>ΔΙΑΜΑΝΤΗ</t>
  </si>
  <si>
    <t>ΝΙΚΗ</t>
  </si>
  <si>
    <t>ΜΙΛΤΙΑΔΗΣ</t>
  </si>
  <si>
    <t>ΑΜ219978</t>
  </si>
  <si>
    <t>875,6</t>
  </si>
  <si>
    <t>1183,6</t>
  </si>
  <si>
    <t>ΤΣΙΜΠΛΟΚΟΥΚΟΣ</t>
  </si>
  <si>
    <t>ΑΛΕΞΙΟΣ</t>
  </si>
  <si>
    <t>ΑΒ411996</t>
  </si>
  <si>
    <t>929,5</t>
  </si>
  <si>
    <t>1179,5</t>
  </si>
  <si>
    <t>ΛΑΖΑΡΟΥ</t>
  </si>
  <si>
    <t>ΠΑΝΑΓΙΩΤΗΣ</t>
  </si>
  <si>
    <t>ΑΙ475358</t>
  </si>
  <si>
    <t>708,4</t>
  </si>
  <si>
    <t>1179,4</t>
  </si>
  <si>
    <t>ΡΗΝΑ</t>
  </si>
  <si>
    <t>ΧΡΙΣΤΙΑΝΑ</t>
  </si>
  <si>
    <t>ΑΒ090586</t>
  </si>
  <si>
    <t>871,2</t>
  </si>
  <si>
    <t>1171,2</t>
  </si>
  <si>
    <t>ΜΑΥΡΟΠΟΥΛΟΥ- ΘΕΟΔΩΡΙΔΟΥ</t>
  </si>
  <si>
    <t>ΒΑΡΒΑΡΑ</t>
  </si>
  <si>
    <t>ΑΖ222194</t>
  </si>
  <si>
    <t>876,7</t>
  </si>
  <si>
    <t>1170,7</t>
  </si>
  <si>
    <t>Γεράνη</t>
  </si>
  <si>
    <t>Αικατερίνη</t>
  </si>
  <si>
    <t>Νικόλαος</t>
  </si>
  <si>
    <t>ΑΒ261503</t>
  </si>
  <si>
    <t>809,6</t>
  </si>
  <si>
    <t>1161,6</t>
  </si>
  <si>
    <t>ΧΑΡΙΤΟΥ</t>
  </si>
  <si>
    <t>ΙΩΑΝΝΑ</t>
  </si>
  <si>
    <t>Χ511947</t>
  </si>
  <si>
    <t>734,8</t>
  </si>
  <si>
    <t>1133,8</t>
  </si>
  <si>
    <t>ΡΙΖΟΣ</t>
  </si>
  <si>
    <t>ΑΝΑΡΓΥΡΟΣ</t>
  </si>
  <si>
    <t>ΑΒ980224</t>
  </si>
  <si>
    <t>740,3</t>
  </si>
  <si>
    <t>1133,3</t>
  </si>
  <si>
    <t>ΚΑΡΑΓΙΑΝΝΗ</t>
  </si>
  <si>
    <t>ΧΡΙΣΤΙΝΑ</t>
  </si>
  <si>
    <t>ΕΥΣΤΑΘΙΟΣ</t>
  </si>
  <si>
    <t>ΑΑ335542</t>
  </si>
  <si>
    <t>795,3</t>
  </si>
  <si>
    <t>1128,3</t>
  </si>
  <si>
    <t>ΜΠΑΛΚΑΜΟΥ</t>
  </si>
  <si>
    <t>ΛΟΥΛΑ ΕΛΕΥΘΕΡΙΑ</t>
  </si>
  <si>
    <t>ΑΒ385271</t>
  </si>
  <si>
    <t>872,3</t>
  </si>
  <si>
    <t>1126,3</t>
  </si>
  <si>
    <t>ΜΕΣΣΙΝΗ</t>
  </si>
  <si>
    <t>ΕΜΜΑΝΟΥΕΛΑ</t>
  </si>
  <si>
    <t>ΑΡΙΣΤΕΙΔΗΣ</t>
  </si>
  <si>
    <t>ΑΖ461018</t>
  </si>
  <si>
    <t>840,4</t>
  </si>
  <si>
    <t>1124,4</t>
  </si>
  <si>
    <t>ΓΚΑΝΤΗΡΑΓΑ</t>
  </si>
  <si>
    <t>ΟΛΓΑ</t>
  </si>
  <si>
    <t>ΕΥΑΓΓΕΛΟΣ</t>
  </si>
  <si>
    <t>ΑΗ788082</t>
  </si>
  <si>
    <t>911,9</t>
  </si>
  <si>
    <t>1116,9</t>
  </si>
  <si>
    <t>606-607-605</t>
  </si>
  <si>
    <t>ΒΑΝΙΩΤΗ</t>
  </si>
  <si>
    <t>ΕΛΕΥΘΕΡΙΑ</t>
  </si>
  <si>
    <t>ΑΒ553198</t>
  </si>
  <si>
    <t>861,3</t>
  </si>
  <si>
    <t>1066,3</t>
  </si>
  <si>
    <t>ΖΩΗ</t>
  </si>
  <si>
    <t>ΤΖΟΒΑΝΑ</t>
  </si>
  <si>
    <t>ΑΝΤΩΝΙΟΣ</t>
  </si>
  <si>
    <t>ΑΒ757851</t>
  </si>
  <si>
    <t>852,5</t>
  </si>
  <si>
    <t>1043,5</t>
  </si>
  <si>
    <t>ΒΑΜΒΑΚΟΠΟΥΛΟΥ</t>
  </si>
  <si>
    <t>ΑΦΡΟΔΙΤΗ</t>
  </si>
  <si>
    <t>ΣΩΤΗΡΙΟΣ</t>
  </si>
  <si>
    <t>ΑΕ504744</t>
  </si>
  <si>
    <t>1040,6</t>
  </si>
  <si>
    <t>ΔΙΑΜΑΝΤΟΠΟΥΛΟΥ</t>
  </si>
  <si>
    <t>Χ777315</t>
  </si>
  <si>
    <t>751,3</t>
  </si>
  <si>
    <t>1031,3</t>
  </si>
  <si>
    <t>605-607</t>
  </si>
  <si>
    <t>ΚΟΥΚΑΡΑ</t>
  </si>
  <si>
    <t>ΦΑΙΔΡΑ</t>
  </si>
  <si>
    <t>ΠΕΤΡΟΣ</t>
  </si>
  <si>
    <t>ΑΕ934122</t>
  </si>
  <si>
    <t>980,1</t>
  </si>
  <si>
    <t>1010,1</t>
  </si>
  <si>
    <t>ΣΙΔΗΡΟΠΟΥΛΟΥ</t>
  </si>
  <si>
    <t>ΜΗΝΑΣ</t>
  </si>
  <si>
    <t>ΑΒ394355</t>
  </si>
  <si>
    <t>777,7</t>
  </si>
  <si>
    <t>975,7</t>
  </si>
  <si>
    <t>ΚΑΡΑΓΕΩΡΓΟΣ</t>
  </si>
  <si>
    <t>ΑΘΑΝΑΣΙΟΣ</t>
  </si>
  <si>
    <t>ΑΝ302215</t>
  </si>
  <si>
    <t>569,8</t>
  </si>
  <si>
    <t>954,8</t>
  </si>
  <si>
    <t>ΤΣΑΡΚΟΒΙΣΤΑ</t>
  </si>
  <si>
    <t>946,4</t>
  </si>
  <si>
    <t>ΜΑΜΑΛΗ</t>
  </si>
  <si>
    <t>ΚΩΝΣΤΑΝΤΙΝΑ</t>
  </si>
  <si>
    <t xml:space="preserve">ΔΗΜΗΤΡΙΟΣ </t>
  </si>
  <si>
    <t>Π853108</t>
  </si>
  <si>
    <t>782,1</t>
  </si>
  <si>
    <t>938,1</t>
  </si>
  <si>
    <t>ΓΙΑΝΝΑΚΟΠΟΥΛΟΥ</t>
  </si>
  <si>
    <t>ΠΟΛΥΞΕΝΗ</t>
  </si>
  <si>
    <t>ΑΑ789633</t>
  </si>
  <si>
    <t>ΠΡΙΜΗΚΥΡΗ</t>
  </si>
  <si>
    <t>ΜΑΡΙΝΑ</t>
  </si>
  <si>
    <t>ΣΠΥΡΙΔΩΝ</t>
  </si>
  <si>
    <t>ΑΙ255235</t>
  </si>
  <si>
    <t>727,1</t>
  </si>
  <si>
    <t>927,1</t>
  </si>
  <si>
    <t>606-605-607</t>
  </si>
  <si>
    <t>ΣΚΑΛΙΓΚΟΥ</t>
  </si>
  <si>
    <t>ΑΚ340356</t>
  </si>
  <si>
    <t>924,1</t>
  </si>
  <si>
    <t>ΚΑΓΙΟΠΟΥΛΟΥ</t>
  </si>
  <si>
    <t>ΑΓΓΕΛΙΚΗ</t>
  </si>
  <si>
    <t>Φ066993</t>
  </si>
  <si>
    <t>ΘΩΜΟΠΟΥΛΟΥ</t>
  </si>
  <si>
    <t>ΑΝ107283</t>
  </si>
  <si>
    <t>893,9</t>
  </si>
  <si>
    <t>ΣΤΑΜΑΤΟΠΟΥΛΟΥ</t>
  </si>
  <si>
    <t>ΚΛΕΟΜΕΝΗΣ</t>
  </si>
  <si>
    <t>ΑΖ213844</t>
  </si>
  <si>
    <t>ΔΡΑΚΟΥΛΑΚΟΣ</t>
  </si>
  <si>
    <t>ΑΕ022784</t>
  </si>
  <si>
    <t>856,9</t>
  </si>
  <si>
    <t>886,9</t>
  </si>
  <si>
    <t>ΚΟΤΣΙΦΑ</t>
  </si>
  <si>
    <t>ΑΙΚΤΕΡΙΝΗ</t>
  </si>
  <si>
    <t>ΑΕ715412</t>
  </si>
  <si>
    <t>810,7</t>
  </si>
  <si>
    <t>882,7</t>
  </si>
  <si>
    <t>ΣΑΒΒΑΙΔΟΥ</t>
  </si>
  <si>
    <t>ΑΙΚΑΤΕΡΙΝΗ ΠΑΝΑΓΙΩΤΑ</t>
  </si>
  <si>
    <t>ΑΑ472349</t>
  </si>
  <si>
    <t>744,7</t>
  </si>
  <si>
    <t>870,7</t>
  </si>
  <si>
    <t>ΠΕΤΡΟΥ</t>
  </si>
  <si>
    <t>ΑΗ011556</t>
  </si>
  <si>
    <t>757,9</t>
  </si>
  <si>
    <t>862,9</t>
  </si>
  <si>
    <t>ΤΣΕΛΕΜΠΟΝΗ</t>
  </si>
  <si>
    <t>ΑΕ 132532</t>
  </si>
  <si>
    <t>821,7</t>
  </si>
  <si>
    <t>851,7</t>
  </si>
  <si>
    <t>ΜΠΡΑΛΙΟΥ</t>
  </si>
  <si>
    <t>ΣΩΤΗΡΙΑ</t>
  </si>
  <si>
    <t>ΑΝΔΡΕΑΣ</t>
  </si>
  <si>
    <t>ΑΖ495365</t>
  </si>
  <si>
    <t>827,5</t>
  </si>
  <si>
    <t>ΜΟΚΑ</t>
  </si>
  <si>
    <t>ΧΡΥΣΑΝΘΗ</t>
  </si>
  <si>
    <t>ΑΖ222998</t>
  </si>
  <si>
    <t>818,4</t>
  </si>
  <si>
    <t>ΜΩΡΑΙΤΗ</t>
  </si>
  <si>
    <t>ΜΑΤΘΑΙΟΣ</t>
  </si>
  <si>
    <t>ΑΗ992171</t>
  </si>
  <si>
    <t>753,5</t>
  </si>
  <si>
    <t>783,5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</si>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</sst>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7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145</v>
      </c>
      <c r="C8" t="s">
        <v>13</v>
      </c>
      <c r="D8" t="s">
        <v>14</v>
      </c>
      <c r="E8" t="s">
        <v>15</v>
      </c>
      <c r="F8" t="s">
        <v>16</v>
      </c>
      <c r="G8" t="str">
        <f>"00037488"</f>
        <v>00037488</v>
      </c>
      <c r="H8">
        <v>1001</v>
      </c>
      <c r="I8">
        <v>150</v>
      </c>
      <c r="J8">
        <v>0</v>
      </c>
      <c r="K8">
        <v>0</v>
      </c>
      <c r="L8">
        <v>0</v>
      </c>
      <c r="M8">
        <v>0</v>
      </c>
      <c r="N8">
        <v>70</v>
      </c>
      <c r="O8">
        <v>50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>
        <v>1859</v>
      </c>
    </row>
    <row r="9" spans="1:27" x14ac:dyDescent="0.25">
      <c r="H9">
        <v>607</v>
      </c>
    </row>
    <row r="10" spans="1:27" x14ac:dyDescent="0.25">
      <c r="A10">
        <v>2</v>
      </c>
      <c r="B10">
        <v>216</v>
      </c>
      <c r="C10" t="s">
        <v>17</v>
      </c>
      <c r="D10" t="s">
        <v>18</v>
      </c>
      <c r="E10" t="s">
        <v>19</v>
      </c>
      <c r="F10" t="s">
        <v>20</v>
      </c>
      <c r="G10" t="str">
        <f>"00073677"</f>
        <v>00073677</v>
      </c>
      <c r="H10" t="s">
        <v>21</v>
      </c>
      <c r="I10">
        <v>0</v>
      </c>
      <c r="J10">
        <v>0</v>
      </c>
      <c r="K10">
        <v>0</v>
      </c>
      <c r="L10">
        <v>260</v>
      </c>
      <c r="M10">
        <v>0</v>
      </c>
      <c r="N10">
        <v>50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 t="s">
        <v>22</v>
      </c>
    </row>
    <row r="11" spans="1:27" x14ac:dyDescent="0.25">
      <c r="H11" t="s">
        <v>23</v>
      </c>
    </row>
    <row r="12" spans="1:27" x14ac:dyDescent="0.25">
      <c r="A12">
        <v>3</v>
      </c>
      <c r="B12">
        <v>175</v>
      </c>
      <c r="C12" t="s">
        <v>24</v>
      </c>
      <c r="D12" t="s">
        <v>25</v>
      </c>
      <c r="E12" t="s">
        <v>26</v>
      </c>
      <c r="F12" t="s">
        <v>27</v>
      </c>
      <c r="G12" t="str">
        <f>"00224490"</f>
        <v>00224490</v>
      </c>
      <c r="H12" t="s">
        <v>28</v>
      </c>
      <c r="I12">
        <v>0</v>
      </c>
      <c r="J12">
        <v>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 t="s">
        <v>29</v>
      </c>
    </row>
    <row r="13" spans="1:27" x14ac:dyDescent="0.25">
      <c r="H13" t="s">
        <v>30</v>
      </c>
    </row>
    <row r="14" spans="1:27" x14ac:dyDescent="0.25">
      <c r="A14">
        <v>4</v>
      </c>
      <c r="B14">
        <v>75</v>
      </c>
      <c r="C14" t="s">
        <v>31</v>
      </c>
      <c r="D14" t="s">
        <v>32</v>
      </c>
      <c r="E14" t="s">
        <v>33</v>
      </c>
      <c r="F14" t="s">
        <v>34</v>
      </c>
      <c r="G14" t="str">
        <f>"00022749"</f>
        <v>00022749</v>
      </c>
      <c r="H14" t="s">
        <v>35</v>
      </c>
      <c r="I14">
        <v>0</v>
      </c>
      <c r="J14">
        <v>0</v>
      </c>
      <c r="K14">
        <v>0</v>
      </c>
      <c r="L14">
        <v>260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 t="s">
        <v>36</v>
      </c>
    </row>
    <row r="15" spans="1:27" x14ac:dyDescent="0.25">
      <c r="H15">
        <v>607</v>
      </c>
    </row>
    <row r="16" spans="1:27" x14ac:dyDescent="0.25">
      <c r="A16">
        <v>5</v>
      </c>
      <c r="B16">
        <v>163</v>
      </c>
      <c r="C16" t="s">
        <v>37</v>
      </c>
      <c r="D16" t="s">
        <v>38</v>
      </c>
      <c r="E16" t="s">
        <v>39</v>
      </c>
      <c r="F16" t="s">
        <v>40</v>
      </c>
      <c r="G16" t="str">
        <f>"00227915"</f>
        <v>00227915</v>
      </c>
      <c r="H16" t="s">
        <v>41</v>
      </c>
      <c r="I16">
        <v>0</v>
      </c>
      <c r="J16">
        <v>0</v>
      </c>
      <c r="K16">
        <v>0</v>
      </c>
      <c r="L16">
        <v>200</v>
      </c>
      <c r="M16">
        <v>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 t="s">
        <v>42</v>
      </c>
    </row>
    <row r="17" spans="1:27" x14ac:dyDescent="0.25">
      <c r="H17" t="s">
        <v>43</v>
      </c>
    </row>
    <row r="18" spans="1:27" x14ac:dyDescent="0.25">
      <c r="A18">
        <v>6</v>
      </c>
      <c r="B18">
        <v>105</v>
      </c>
      <c r="C18" t="s">
        <v>44</v>
      </c>
      <c r="D18" t="s">
        <v>45</v>
      </c>
      <c r="E18" t="s">
        <v>46</v>
      </c>
      <c r="F18" t="s">
        <v>47</v>
      </c>
      <c r="G18" t="str">
        <f>"00047083"</f>
        <v>00047083</v>
      </c>
      <c r="H18">
        <v>858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1716</v>
      </c>
    </row>
    <row r="19" spans="1:27" x14ac:dyDescent="0.25">
      <c r="H19">
        <v>607</v>
      </c>
    </row>
    <row r="20" spans="1:27" x14ac:dyDescent="0.25">
      <c r="A20">
        <v>7</v>
      </c>
      <c r="B20">
        <v>203</v>
      </c>
      <c r="C20" t="s">
        <v>48</v>
      </c>
      <c r="D20" t="s">
        <v>49</v>
      </c>
      <c r="E20" t="s">
        <v>50</v>
      </c>
      <c r="F20" t="s">
        <v>51</v>
      </c>
      <c r="G20" t="str">
        <f>"00093254"</f>
        <v>00093254</v>
      </c>
      <c r="H20" t="s">
        <v>52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 t="s">
        <v>53</v>
      </c>
    </row>
    <row r="21" spans="1:27" x14ac:dyDescent="0.25">
      <c r="H21" t="s">
        <v>43</v>
      </c>
    </row>
    <row r="22" spans="1:27" x14ac:dyDescent="0.25">
      <c r="A22">
        <v>8</v>
      </c>
      <c r="B22">
        <v>112</v>
      </c>
      <c r="C22" t="s">
        <v>54</v>
      </c>
      <c r="D22" t="s">
        <v>55</v>
      </c>
      <c r="E22" t="s">
        <v>56</v>
      </c>
      <c r="F22" t="s">
        <v>57</v>
      </c>
      <c r="G22" t="str">
        <f>"201402000401"</f>
        <v>201402000401</v>
      </c>
      <c r="H22" t="s">
        <v>58</v>
      </c>
      <c r="I22">
        <v>0</v>
      </c>
      <c r="J22">
        <v>0</v>
      </c>
      <c r="K22">
        <v>0</v>
      </c>
      <c r="L22">
        <v>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 t="s">
        <v>59</v>
      </c>
    </row>
    <row r="23" spans="1:27" x14ac:dyDescent="0.25">
      <c r="H23" t="s">
        <v>60</v>
      </c>
    </row>
    <row r="24" spans="1:27" x14ac:dyDescent="0.25">
      <c r="A24">
        <v>9</v>
      </c>
      <c r="B24">
        <v>136</v>
      </c>
      <c r="C24" t="s">
        <v>61</v>
      </c>
      <c r="D24" t="s">
        <v>62</v>
      </c>
      <c r="E24" t="s">
        <v>63</v>
      </c>
      <c r="F24" t="s">
        <v>64</v>
      </c>
      <c r="G24" t="str">
        <f>"00050599"</f>
        <v>00050599</v>
      </c>
      <c r="H24" t="s">
        <v>65</v>
      </c>
      <c r="I24">
        <v>0</v>
      </c>
      <c r="J24">
        <v>0</v>
      </c>
      <c r="K24">
        <v>0</v>
      </c>
      <c r="L24">
        <v>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 t="s">
        <v>66</v>
      </c>
    </row>
    <row r="25" spans="1:27" x14ac:dyDescent="0.25">
      <c r="H25">
        <v>607</v>
      </c>
    </row>
    <row r="26" spans="1:27" x14ac:dyDescent="0.25">
      <c r="A26">
        <v>10</v>
      </c>
      <c r="B26">
        <v>90</v>
      </c>
      <c r="C26" t="s">
        <v>67</v>
      </c>
      <c r="D26" t="s">
        <v>68</v>
      </c>
      <c r="E26" t="s">
        <v>46</v>
      </c>
      <c r="F26" t="s">
        <v>69</v>
      </c>
      <c r="G26" t="str">
        <f>"00022321"</f>
        <v>00022321</v>
      </c>
      <c r="H26" t="s">
        <v>70</v>
      </c>
      <c r="I26">
        <v>0</v>
      </c>
      <c r="J26">
        <v>0</v>
      </c>
      <c r="K26">
        <v>0</v>
      </c>
      <c r="L26">
        <v>0</v>
      </c>
      <c r="M26">
        <v>100</v>
      </c>
      <c r="N26">
        <v>50</v>
      </c>
      <c r="O26">
        <v>30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76</v>
      </c>
      <c r="W26">
        <v>532</v>
      </c>
      <c r="X26">
        <v>0</v>
      </c>
      <c r="Z26">
        <v>0</v>
      </c>
      <c r="AA26" t="s">
        <v>71</v>
      </c>
    </row>
    <row r="27" spans="1:27" x14ac:dyDescent="0.25">
      <c r="H27">
        <v>607</v>
      </c>
    </row>
    <row r="28" spans="1:27" x14ac:dyDescent="0.25">
      <c r="A28">
        <v>11</v>
      </c>
      <c r="B28">
        <v>252</v>
      </c>
      <c r="C28" t="s">
        <v>72</v>
      </c>
      <c r="D28" t="s">
        <v>62</v>
      </c>
      <c r="E28" t="s">
        <v>26</v>
      </c>
      <c r="F28" t="s">
        <v>73</v>
      </c>
      <c r="G28" t="str">
        <f>"201401001951"</f>
        <v>201401001951</v>
      </c>
      <c r="H28" t="s">
        <v>74</v>
      </c>
      <c r="I28">
        <v>0</v>
      </c>
      <c r="J28">
        <v>0</v>
      </c>
      <c r="K28">
        <v>0</v>
      </c>
      <c r="L28">
        <v>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 t="s">
        <v>75</v>
      </c>
    </row>
    <row r="29" spans="1:27" x14ac:dyDescent="0.25">
      <c r="H29">
        <v>607</v>
      </c>
    </row>
    <row r="30" spans="1:27" x14ac:dyDescent="0.25">
      <c r="A30">
        <v>12</v>
      </c>
      <c r="B30">
        <v>185</v>
      </c>
      <c r="C30" t="s">
        <v>76</v>
      </c>
      <c r="D30" t="s">
        <v>14</v>
      </c>
      <c r="E30" t="s">
        <v>33</v>
      </c>
      <c r="F30" t="s">
        <v>77</v>
      </c>
      <c r="G30" t="str">
        <f>"00069295"</f>
        <v>00069295</v>
      </c>
      <c r="H30" t="s">
        <v>78</v>
      </c>
      <c r="I30">
        <v>0</v>
      </c>
      <c r="J30">
        <v>0</v>
      </c>
      <c r="K30">
        <v>0</v>
      </c>
      <c r="L30">
        <v>0</v>
      </c>
      <c r="M30">
        <v>0</v>
      </c>
      <c r="N30">
        <v>30</v>
      </c>
      <c r="O30">
        <v>30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 t="s">
        <v>79</v>
      </c>
    </row>
    <row r="31" spans="1:27" x14ac:dyDescent="0.25">
      <c r="H31" t="s">
        <v>60</v>
      </c>
    </row>
    <row r="32" spans="1:27" x14ac:dyDescent="0.25">
      <c r="A32">
        <v>13</v>
      </c>
      <c r="B32">
        <v>217</v>
      </c>
      <c r="C32" t="s">
        <v>80</v>
      </c>
      <c r="D32" t="s">
        <v>18</v>
      </c>
      <c r="E32" t="s">
        <v>81</v>
      </c>
      <c r="F32" t="s">
        <v>82</v>
      </c>
      <c r="G32" t="str">
        <f>"00023096"</f>
        <v>00023096</v>
      </c>
      <c r="H32">
        <v>836</v>
      </c>
      <c r="I32">
        <v>0</v>
      </c>
      <c r="J32">
        <v>0</v>
      </c>
      <c r="K32">
        <v>0</v>
      </c>
      <c r="L32">
        <v>0</v>
      </c>
      <c r="M32">
        <v>0</v>
      </c>
      <c r="N32">
        <v>30</v>
      </c>
      <c r="O32">
        <v>50</v>
      </c>
      <c r="P32">
        <v>0</v>
      </c>
      <c r="Q32">
        <v>0</v>
      </c>
      <c r="R32">
        <v>30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1534</v>
      </c>
    </row>
    <row r="33" spans="1:27" x14ac:dyDescent="0.25">
      <c r="H33">
        <v>607</v>
      </c>
    </row>
    <row r="34" spans="1:27" x14ac:dyDescent="0.25">
      <c r="A34">
        <v>14</v>
      </c>
      <c r="B34">
        <v>205</v>
      </c>
      <c r="C34" t="s">
        <v>83</v>
      </c>
      <c r="D34" t="s">
        <v>84</v>
      </c>
      <c r="E34" t="s">
        <v>85</v>
      </c>
      <c r="F34" t="s">
        <v>86</v>
      </c>
      <c r="G34" t="str">
        <f>"201005000027"</f>
        <v>201005000027</v>
      </c>
      <c r="H34" t="s">
        <v>87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66</v>
      </c>
      <c r="W34">
        <v>462</v>
      </c>
      <c r="X34">
        <v>0</v>
      </c>
      <c r="Z34">
        <v>0</v>
      </c>
      <c r="AA34" t="s">
        <v>88</v>
      </c>
    </row>
    <row r="35" spans="1:27" x14ac:dyDescent="0.25">
      <c r="H35" t="s">
        <v>43</v>
      </c>
    </row>
    <row r="36" spans="1:27" x14ac:dyDescent="0.25">
      <c r="A36">
        <v>15</v>
      </c>
      <c r="B36">
        <v>158</v>
      </c>
      <c r="C36" t="s">
        <v>89</v>
      </c>
      <c r="D36" t="s">
        <v>90</v>
      </c>
      <c r="E36" t="s">
        <v>19</v>
      </c>
      <c r="F36" t="s">
        <v>91</v>
      </c>
      <c r="G36" t="str">
        <f>"00162689"</f>
        <v>00162689</v>
      </c>
      <c r="H36" t="s">
        <v>92</v>
      </c>
      <c r="I36">
        <v>0</v>
      </c>
      <c r="J36">
        <v>0</v>
      </c>
      <c r="K36">
        <v>0</v>
      </c>
      <c r="L36">
        <v>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 t="s">
        <v>93</v>
      </c>
    </row>
    <row r="37" spans="1:27" x14ac:dyDescent="0.25">
      <c r="H37">
        <v>605</v>
      </c>
    </row>
    <row r="38" spans="1:27" x14ac:dyDescent="0.25">
      <c r="A38">
        <v>16</v>
      </c>
      <c r="B38">
        <v>235</v>
      </c>
      <c r="C38" t="s">
        <v>94</v>
      </c>
      <c r="D38" t="s">
        <v>95</v>
      </c>
      <c r="E38" t="s">
        <v>96</v>
      </c>
      <c r="F38" t="s">
        <v>97</v>
      </c>
      <c r="G38" t="str">
        <f>"201102000417"</f>
        <v>201102000417</v>
      </c>
      <c r="H38">
        <v>902</v>
      </c>
      <c r="I38">
        <v>0</v>
      </c>
      <c r="J38">
        <v>0</v>
      </c>
      <c r="K38">
        <v>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1520</v>
      </c>
    </row>
    <row r="39" spans="1:27" x14ac:dyDescent="0.25">
      <c r="H39" t="s">
        <v>98</v>
      </c>
    </row>
    <row r="40" spans="1:27" x14ac:dyDescent="0.25">
      <c r="A40">
        <v>17</v>
      </c>
      <c r="B40">
        <v>162</v>
      </c>
      <c r="C40" t="s">
        <v>99</v>
      </c>
      <c r="D40" t="s">
        <v>14</v>
      </c>
      <c r="E40" t="s">
        <v>100</v>
      </c>
      <c r="F40" t="s">
        <v>101</v>
      </c>
      <c r="G40" t="str">
        <f>"00016582"</f>
        <v>00016582</v>
      </c>
      <c r="H40" t="s">
        <v>102</v>
      </c>
      <c r="I40">
        <v>0</v>
      </c>
      <c r="J40">
        <v>0</v>
      </c>
      <c r="K40">
        <v>0</v>
      </c>
      <c r="L40">
        <v>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 t="s">
        <v>103</v>
      </c>
    </row>
    <row r="41" spans="1:27" x14ac:dyDescent="0.25">
      <c r="H41" t="s">
        <v>43</v>
      </c>
    </row>
    <row r="42" spans="1:27" x14ac:dyDescent="0.25">
      <c r="A42">
        <v>18</v>
      </c>
      <c r="B42">
        <v>230</v>
      </c>
      <c r="C42" t="s">
        <v>104</v>
      </c>
      <c r="D42" t="s">
        <v>18</v>
      </c>
      <c r="E42" t="s">
        <v>105</v>
      </c>
      <c r="F42" t="s">
        <v>106</v>
      </c>
      <c r="G42" t="str">
        <f>"00019486"</f>
        <v>00019486</v>
      </c>
      <c r="H42">
        <v>814</v>
      </c>
      <c r="I42">
        <v>0</v>
      </c>
      <c r="J42">
        <v>400</v>
      </c>
      <c r="K42">
        <v>0</v>
      </c>
      <c r="L42">
        <v>200</v>
      </c>
      <c r="M42">
        <v>0</v>
      </c>
      <c r="N42">
        <v>70</v>
      </c>
      <c r="O42">
        <v>30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Z42">
        <v>0</v>
      </c>
      <c r="AA42">
        <v>1514</v>
      </c>
    </row>
    <row r="43" spans="1:27" x14ac:dyDescent="0.25">
      <c r="H43" t="s">
        <v>43</v>
      </c>
    </row>
    <row r="44" spans="1:27" x14ac:dyDescent="0.25">
      <c r="A44">
        <v>19</v>
      </c>
      <c r="B44">
        <v>248</v>
      </c>
      <c r="C44" t="s">
        <v>107</v>
      </c>
      <c r="D44" t="s">
        <v>108</v>
      </c>
      <c r="E44" t="s">
        <v>81</v>
      </c>
      <c r="F44" t="s">
        <v>109</v>
      </c>
      <c r="G44" t="str">
        <f>"00053756"</f>
        <v>00053756</v>
      </c>
      <c r="H44" t="s">
        <v>110</v>
      </c>
      <c r="I44">
        <v>0</v>
      </c>
      <c r="J44">
        <v>0</v>
      </c>
      <c r="K44">
        <v>0</v>
      </c>
      <c r="L44">
        <v>200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72</v>
      </c>
      <c r="W44">
        <v>504</v>
      </c>
      <c r="X44">
        <v>0</v>
      </c>
      <c r="Z44">
        <v>0</v>
      </c>
      <c r="AA44" t="s">
        <v>111</v>
      </c>
    </row>
    <row r="45" spans="1:27" x14ac:dyDescent="0.25">
      <c r="H45" t="s">
        <v>23</v>
      </c>
    </row>
    <row r="46" spans="1:27" x14ac:dyDescent="0.25">
      <c r="A46">
        <v>20</v>
      </c>
      <c r="B46">
        <v>52</v>
      </c>
      <c r="C46" t="s">
        <v>112</v>
      </c>
      <c r="D46" t="s">
        <v>113</v>
      </c>
      <c r="E46" t="s">
        <v>105</v>
      </c>
      <c r="F46" t="s">
        <v>114</v>
      </c>
      <c r="G46" t="str">
        <f>"00050942"</f>
        <v>00050942</v>
      </c>
      <c r="H46">
        <v>814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1402</v>
      </c>
    </row>
    <row r="47" spans="1:27" x14ac:dyDescent="0.25">
      <c r="H47">
        <v>605</v>
      </c>
    </row>
    <row r="48" spans="1:27" x14ac:dyDescent="0.25">
      <c r="A48">
        <v>21</v>
      </c>
      <c r="B48">
        <v>152</v>
      </c>
      <c r="C48" t="s">
        <v>115</v>
      </c>
      <c r="D48" t="s">
        <v>15</v>
      </c>
      <c r="E48" t="s">
        <v>116</v>
      </c>
      <c r="F48" t="s">
        <v>117</v>
      </c>
      <c r="G48" t="str">
        <f>"201603000169"</f>
        <v>201603000169</v>
      </c>
      <c r="H48" t="s">
        <v>118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 t="s">
        <v>119</v>
      </c>
    </row>
    <row r="49" spans="1:27" x14ac:dyDescent="0.25">
      <c r="H49" t="s">
        <v>120</v>
      </c>
    </row>
    <row r="50" spans="1:27" x14ac:dyDescent="0.25">
      <c r="A50">
        <v>22</v>
      </c>
      <c r="B50">
        <v>106</v>
      </c>
      <c r="C50" t="s">
        <v>121</v>
      </c>
      <c r="D50" t="s">
        <v>122</v>
      </c>
      <c r="E50" t="s">
        <v>39</v>
      </c>
      <c r="F50" t="s">
        <v>123</v>
      </c>
      <c r="G50" t="str">
        <f>"00224973"</f>
        <v>00224973</v>
      </c>
      <c r="H50" t="s">
        <v>124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 t="s">
        <v>125</v>
      </c>
    </row>
    <row r="51" spans="1:27" x14ac:dyDescent="0.25">
      <c r="H51">
        <v>607</v>
      </c>
    </row>
    <row r="52" spans="1:27" x14ac:dyDescent="0.25">
      <c r="A52">
        <v>23</v>
      </c>
      <c r="B52">
        <v>143</v>
      </c>
      <c r="C52" t="s">
        <v>126</v>
      </c>
      <c r="D52" t="s">
        <v>127</v>
      </c>
      <c r="E52" t="s">
        <v>105</v>
      </c>
      <c r="F52" t="s">
        <v>128</v>
      </c>
      <c r="G52" t="str">
        <f>"00039114"</f>
        <v>00039114</v>
      </c>
      <c r="H52" t="s">
        <v>129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74</v>
      </c>
      <c r="W52">
        <v>518</v>
      </c>
      <c r="X52">
        <v>0</v>
      </c>
      <c r="Z52">
        <v>0</v>
      </c>
      <c r="AA52" t="s">
        <v>130</v>
      </c>
    </row>
    <row r="53" spans="1:27" x14ac:dyDescent="0.25">
      <c r="H53" t="s">
        <v>43</v>
      </c>
    </row>
    <row r="54" spans="1:27" x14ac:dyDescent="0.25">
      <c r="A54">
        <v>24</v>
      </c>
      <c r="B54">
        <v>27</v>
      </c>
      <c r="C54" t="s">
        <v>131</v>
      </c>
      <c r="D54" t="s">
        <v>132</v>
      </c>
      <c r="E54" t="s">
        <v>19</v>
      </c>
      <c r="F54" t="s">
        <v>133</v>
      </c>
      <c r="G54" t="str">
        <f>"00227572"</f>
        <v>00227572</v>
      </c>
      <c r="H54" t="s">
        <v>134</v>
      </c>
      <c r="I54">
        <v>0</v>
      </c>
      <c r="J54">
        <v>0</v>
      </c>
      <c r="K54">
        <v>0</v>
      </c>
      <c r="L54">
        <v>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62</v>
      </c>
      <c r="W54">
        <v>434</v>
      </c>
      <c r="X54">
        <v>0</v>
      </c>
      <c r="Z54">
        <v>0</v>
      </c>
      <c r="AA54" t="s">
        <v>135</v>
      </c>
    </row>
    <row r="55" spans="1:27" x14ac:dyDescent="0.25">
      <c r="H55">
        <v>606</v>
      </c>
    </row>
    <row r="56" spans="1:27" x14ac:dyDescent="0.25">
      <c r="A56">
        <v>25</v>
      </c>
      <c r="B56">
        <v>2</v>
      </c>
      <c r="C56" t="s">
        <v>136</v>
      </c>
      <c r="D56" t="s">
        <v>18</v>
      </c>
      <c r="E56" t="s">
        <v>105</v>
      </c>
      <c r="F56" t="s">
        <v>137</v>
      </c>
      <c r="G56" t="str">
        <f>"00228120"</f>
        <v>00228120</v>
      </c>
      <c r="H56" t="s">
        <v>92</v>
      </c>
      <c r="I56">
        <v>150</v>
      </c>
      <c r="J56">
        <v>0</v>
      </c>
      <c r="K56">
        <v>0</v>
      </c>
      <c r="L56">
        <v>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26</v>
      </c>
      <c r="W56">
        <v>182</v>
      </c>
      <c r="X56">
        <v>0</v>
      </c>
      <c r="Z56">
        <v>0</v>
      </c>
      <c r="AA56" t="s">
        <v>138</v>
      </c>
    </row>
    <row r="57" spans="1:27" x14ac:dyDescent="0.25">
      <c r="H57">
        <v>607</v>
      </c>
    </row>
    <row r="58" spans="1:27" x14ac:dyDescent="0.25">
      <c r="A58">
        <v>26</v>
      </c>
      <c r="B58">
        <v>182</v>
      </c>
      <c r="C58" t="s">
        <v>139</v>
      </c>
      <c r="D58" t="s">
        <v>140</v>
      </c>
      <c r="E58" t="s">
        <v>105</v>
      </c>
      <c r="F58" t="s">
        <v>141</v>
      </c>
      <c r="G58" t="str">
        <f>"00074872"</f>
        <v>00074872</v>
      </c>
      <c r="H58" t="s">
        <v>142</v>
      </c>
      <c r="I58">
        <v>0</v>
      </c>
      <c r="J58">
        <v>0</v>
      </c>
      <c r="K58">
        <v>0</v>
      </c>
      <c r="L58">
        <v>0</v>
      </c>
      <c r="M58">
        <v>100</v>
      </c>
      <c r="N58">
        <v>50</v>
      </c>
      <c r="O58">
        <v>0</v>
      </c>
      <c r="P58">
        <v>30</v>
      </c>
      <c r="Q58">
        <v>0</v>
      </c>
      <c r="R58">
        <v>0</v>
      </c>
      <c r="S58">
        <v>0</v>
      </c>
      <c r="T58">
        <v>0</v>
      </c>
      <c r="U58">
        <v>0</v>
      </c>
      <c r="V58">
        <v>46</v>
      </c>
      <c r="W58">
        <v>322</v>
      </c>
      <c r="X58">
        <v>0</v>
      </c>
      <c r="Z58">
        <v>0</v>
      </c>
      <c r="AA58" t="s">
        <v>143</v>
      </c>
    </row>
    <row r="59" spans="1:27" x14ac:dyDescent="0.25">
      <c r="H59" t="s">
        <v>30</v>
      </c>
    </row>
    <row r="60" spans="1:27" x14ac:dyDescent="0.25">
      <c r="A60">
        <v>27</v>
      </c>
      <c r="B60">
        <v>101</v>
      </c>
      <c r="C60" t="s">
        <v>144</v>
      </c>
      <c r="D60" t="s">
        <v>18</v>
      </c>
      <c r="E60" t="s">
        <v>145</v>
      </c>
      <c r="F60" t="s">
        <v>146</v>
      </c>
      <c r="G60" t="str">
        <f>"00227852"</f>
        <v>00227852</v>
      </c>
      <c r="H60">
        <v>550</v>
      </c>
      <c r="I60">
        <v>150</v>
      </c>
      <c r="J60">
        <v>0</v>
      </c>
      <c r="K60">
        <v>0</v>
      </c>
      <c r="L60">
        <v>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80</v>
      </c>
      <c r="W60">
        <v>560</v>
      </c>
      <c r="X60">
        <v>0</v>
      </c>
      <c r="Z60">
        <v>0</v>
      </c>
      <c r="AA60">
        <v>1290</v>
      </c>
    </row>
    <row r="61" spans="1:27" x14ac:dyDescent="0.25">
      <c r="H61">
        <v>607</v>
      </c>
    </row>
    <row r="62" spans="1:27" x14ac:dyDescent="0.25">
      <c r="A62">
        <v>28</v>
      </c>
      <c r="B62">
        <v>179</v>
      </c>
      <c r="C62" t="s">
        <v>147</v>
      </c>
      <c r="D62" t="s">
        <v>148</v>
      </c>
      <c r="E62" t="s">
        <v>81</v>
      </c>
      <c r="F62" t="s">
        <v>149</v>
      </c>
      <c r="G62" t="str">
        <f>"00038017"</f>
        <v>00038017</v>
      </c>
      <c r="H62" t="s">
        <v>124</v>
      </c>
      <c r="I62">
        <v>0</v>
      </c>
      <c r="J62">
        <v>0</v>
      </c>
      <c r="K62">
        <v>0</v>
      </c>
      <c r="L62">
        <v>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70</v>
      </c>
      <c r="W62">
        <v>490</v>
      </c>
      <c r="X62">
        <v>0</v>
      </c>
      <c r="Z62">
        <v>0</v>
      </c>
      <c r="AA62" t="s">
        <v>150</v>
      </c>
    </row>
    <row r="63" spans="1:27" x14ac:dyDescent="0.25">
      <c r="H63" t="s">
        <v>60</v>
      </c>
    </row>
    <row r="64" spans="1:27" x14ac:dyDescent="0.25">
      <c r="A64">
        <v>29</v>
      </c>
      <c r="B64">
        <v>232</v>
      </c>
      <c r="C64" t="s">
        <v>151</v>
      </c>
      <c r="D64" t="s">
        <v>152</v>
      </c>
      <c r="E64" t="s">
        <v>153</v>
      </c>
      <c r="F64" t="s">
        <v>154</v>
      </c>
      <c r="G64" t="str">
        <f>"00228498"</f>
        <v>00228498</v>
      </c>
      <c r="H64" t="s">
        <v>155</v>
      </c>
      <c r="I64">
        <v>0</v>
      </c>
      <c r="J64">
        <v>0</v>
      </c>
      <c r="K64">
        <v>0</v>
      </c>
      <c r="L64">
        <v>200</v>
      </c>
      <c r="M64">
        <v>0</v>
      </c>
      <c r="N64">
        <v>70</v>
      </c>
      <c r="O64">
        <v>30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30</v>
      </c>
      <c r="W64">
        <v>210</v>
      </c>
      <c r="X64">
        <v>0</v>
      </c>
      <c r="Z64">
        <v>0</v>
      </c>
      <c r="AA64" t="s">
        <v>156</v>
      </c>
    </row>
    <row r="65" spans="1:27" x14ac:dyDescent="0.25">
      <c r="H65">
        <v>605</v>
      </c>
    </row>
    <row r="66" spans="1:27" x14ac:dyDescent="0.25">
      <c r="A66">
        <v>30</v>
      </c>
      <c r="B66">
        <v>160</v>
      </c>
      <c r="C66" t="s">
        <v>157</v>
      </c>
      <c r="D66" t="s">
        <v>158</v>
      </c>
      <c r="E66" t="s">
        <v>81</v>
      </c>
      <c r="F66" t="s">
        <v>159</v>
      </c>
      <c r="G66" t="str">
        <f>"201107000113"</f>
        <v>201107000113</v>
      </c>
      <c r="H66" t="s">
        <v>160</v>
      </c>
      <c r="I66">
        <v>0</v>
      </c>
      <c r="J66">
        <v>0</v>
      </c>
      <c r="K66">
        <v>0</v>
      </c>
      <c r="L66">
        <v>0</v>
      </c>
      <c r="M66">
        <v>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57</v>
      </c>
      <c r="W66">
        <v>399</v>
      </c>
      <c r="X66">
        <v>0</v>
      </c>
      <c r="Z66">
        <v>0</v>
      </c>
      <c r="AA66" t="s">
        <v>161</v>
      </c>
    </row>
    <row r="67" spans="1:27" x14ac:dyDescent="0.25">
      <c r="H67">
        <v>605</v>
      </c>
    </row>
    <row r="68" spans="1:27" x14ac:dyDescent="0.25">
      <c r="A68">
        <v>31</v>
      </c>
      <c r="B68">
        <v>209</v>
      </c>
      <c r="C68" t="s">
        <v>162</v>
      </c>
      <c r="D68" t="s">
        <v>163</v>
      </c>
      <c r="E68" t="s">
        <v>164</v>
      </c>
      <c r="F68" t="s">
        <v>165</v>
      </c>
      <c r="G68" t="str">
        <f>"00091214"</f>
        <v>00091214</v>
      </c>
      <c r="H68" t="s">
        <v>166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44</v>
      </c>
      <c r="W68">
        <v>308</v>
      </c>
      <c r="X68">
        <v>0</v>
      </c>
      <c r="Z68">
        <v>0</v>
      </c>
      <c r="AA68" t="s">
        <v>167</v>
      </c>
    </row>
    <row r="69" spans="1:27" x14ac:dyDescent="0.25">
      <c r="H69">
        <v>607</v>
      </c>
    </row>
    <row r="70" spans="1:27" x14ac:dyDescent="0.25">
      <c r="A70">
        <v>32</v>
      </c>
      <c r="B70">
        <v>191</v>
      </c>
      <c r="C70" t="s">
        <v>168</v>
      </c>
      <c r="D70" t="s">
        <v>169</v>
      </c>
      <c r="E70" t="s">
        <v>105</v>
      </c>
      <c r="F70" t="s">
        <v>170</v>
      </c>
      <c r="G70" t="str">
        <f>"00021753"</f>
        <v>00021753</v>
      </c>
      <c r="H70" t="s">
        <v>171</v>
      </c>
      <c r="I70">
        <v>0</v>
      </c>
      <c r="J70">
        <v>0</v>
      </c>
      <c r="K70">
        <v>0</v>
      </c>
      <c r="L70">
        <v>200</v>
      </c>
      <c r="M70">
        <v>0</v>
      </c>
      <c r="N70">
        <v>50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Z70">
        <v>0</v>
      </c>
      <c r="AA70" t="s">
        <v>172</v>
      </c>
    </row>
    <row r="71" spans="1:27" x14ac:dyDescent="0.25">
      <c r="H71" t="s">
        <v>30</v>
      </c>
    </row>
    <row r="72" spans="1:27" x14ac:dyDescent="0.25">
      <c r="A72">
        <v>33</v>
      </c>
      <c r="B72">
        <v>130</v>
      </c>
      <c r="C72" t="s">
        <v>173</v>
      </c>
      <c r="D72" t="s">
        <v>174</v>
      </c>
      <c r="E72" t="s">
        <v>105</v>
      </c>
      <c r="F72" t="s">
        <v>175</v>
      </c>
      <c r="G72" t="str">
        <f>"00036210"</f>
        <v>00036210</v>
      </c>
      <c r="H72" t="s">
        <v>176</v>
      </c>
      <c r="I72">
        <v>0</v>
      </c>
      <c r="J72">
        <v>0</v>
      </c>
      <c r="K72">
        <v>0</v>
      </c>
      <c r="L72">
        <v>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63</v>
      </c>
      <c r="W72">
        <v>441</v>
      </c>
      <c r="X72">
        <v>0</v>
      </c>
      <c r="Z72">
        <v>0</v>
      </c>
      <c r="AA72" t="s">
        <v>177</v>
      </c>
    </row>
    <row r="73" spans="1:27" x14ac:dyDescent="0.25">
      <c r="H73" t="s">
        <v>23</v>
      </c>
    </row>
    <row r="74" spans="1:27" x14ac:dyDescent="0.25">
      <c r="A74">
        <v>34</v>
      </c>
      <c r="B74">
        <v>139</v>
      </c>
      <c r="C74" t="s">
        <v>178</v>
      </c>
      <c r="D74" t="s">
        <v>179</v>
      </c>
      <c r="E74" t="s">
        <v>81</v>
      </c>
      <c r="F74" t="s">
        <v>180</v>
      </c>
      <c r="G74" t="str">
        <f>"00039487"</f>
        <v>00039487</v>
      </c>
      <c r="H74" t="s">
        <v>181</v>
      </c>
      <c r="I74">
        <v>0</v>
      </c>
      <c r="J74">
        <v>0</v>
      </c>
      <c r="K74">
        <v>0</v>
      </c>
      <c r="L74">
        <v>200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10</v>
      </c>
      <c r="W74">
        <v>70</v>
      </c>
      <c r="X74">
        <v>0</v>
      </c>
      <c r="Z74">
        <v>0</v>
      </c>
      <c r="AA74" t="s">
        <v>182</v>
      </c>
    </row>
    <row r="75" spans="1:27" x14ac:dyDescent="0.25">
      <c r="H75" t="s">
        <v>23</v>
      </c>
    </row>
    <row r="76" spans="1:27" x14ac:dyDescent="0.25">
      <c r="A76">
        <v>35</v>
      </c>
      <c r="B76">
        <v>41</v>
      </c>
      <c r="C76" t="s">
        <v>183</v>
      </c>
      <c r="D76" t="s">
        <v>184</v>
      </c>
      <c r="E76" t="s">
        <v>39</v>
      </c>
      <c r="F76" t="s">
        <v>185</v>
      </c>
      <c r="G76" t="str">
        <f>"00080121"</f>
        <v>00080121</v>
      </c>
      <c r="H76" t="s">
        <v>186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42</v>
      </c>
      <c r="W76">
        <v>294</v>
      </c>
      <c r="X76">
        <v>0</v>
      </c>
      <c r="Z76">
        <v>0</v>
      </c>
      <c r="AA76" t="s">
        <v>187</v>
      </c>
    </row>
    <row r="77" spans="1:27" x14ac:dyDescent="0.25">
      <c r="H77" t="s">
        <v>60</v>
      </c>
    </row>
    <row r="78" spans="1:27" x14ac:dyDescent="0.25">
      <c r="A78">
        <v>36</v>
      </c>
      <c r="B78">
        <v>53</v>
      </c>
      <c r="C78" t="s">
        <v>188</v>
      </c>
      <c r="D78" t="s">
        <v>189</v>
      </c>
      <c r="E78" t="s">
        <v>190</v>
      </c>
      <c r="F78" t="s">
        <v>191</v>
      </c>
      <c r="G78" t="str">
        <f>"00223438"</f>
        <v>00223438</v>
      </c>
      <c r="H78" t="s">
        <v>192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46</v>
      </c>
      <c r="W78">
        <v>322</v>
      </c>
      <c r="X78">
        <v>0</v>
      </c>
      <c r="Z78">
        <v>0</v>
      </c>
      <c r="AA78" t="s">
        <v>193</v>
      </c>
    </row>
    <row r="79" spans="1:27" x14ac:dyDescent="0.25">
      <c r="H79">
        <v>607</v>
      </c>
    </row>
    <row r="80" spans="1:27" x14ac:dyDescent="0.25">
      <c r="A80">
        <v>37</v>
      </c>
      <c r="B80">
        <v>76</v>
      </c>
      <c r="C80" t="s">
        <v>194</v>
      </c>
      <c r="D80" t="s">
        <v>195</v>
      </c>
      <c r="E80" t="s">
        <v>174</v>
      </c>
      <c r="F80" t="s">
        <v>196</v>
      </c>
      <c r="G80" t="str">
        <f>"00043656"</f>
        <v>00043656</v>
      </c>
      <c r="H80" t="s">
        <v>197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57</v>
      </c>
      <c r="W80">
        <v>399</v>
      </c>
      <c r="X80">
        <v>0</v>
      </c>
      <c r="Z80">
        <v>0</v>
      </c>
      <c r="AA80" t="s">
        <v>198</v>
      </c>
    </row>
    <row r="81" spans="1:27" x14ac:dyDescent="0.25">
      <c r="H81" t="s">
        <v>30</v>
      </c>
    </row>
    <row r="82" spans="1:27" x14ac:dyDescent="0.25">
      <c r="A82">
        <v>38</v>
      </c>
      <c r="B82">
        <v>4</v>
      </c>
      <c r="C82" t="s">
        <v>199</v>
      </c>
      <c r="D82" t="s">
        <v>81</v>
      </c>
      <c r="E82" t="s">
        <v>200</v>
      </c>
      <c r="F82" t="s">
        <v>201</v>
      </c>
      <c r="G82" t="str">
        <f>"201511039421"</f>
        <v>201511039421</v>
      </c>
      <c r="H82" t="s">
        <v>202</v>
      </c>
      <c r="I82">
        <v>0</v>
      </c>
      <c r="J82">
        <v>0</v>
      </c>
      <c r="K82">
        <v>0</v>
      </c>
      <c r="L82">
        <v>200</v>
      </c>
      <c r="M82">
        <v>30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19</v>
      </c>
      <c r="W82">
        <v>133</v>
      </c>
      <c r="X82">
        <v>0</v>
      </c>
      <c r="Z82">
        <v>0</v>
      </c>
      <c r="AA82" t="s">
        <v>203</v>
      </c>
    </row>
    <row r="83" spans="1:27" x14ac:dyDescent="0.25">
      <c r="H83" t="s">
        <v>23</v>
      </c>
    </row>
    <row r="84" spans="1:27" x14ac:dyDescent="0.25">
      <c r="A84">
        <v>39</v>
      </c>
      <c r="B84">
        <v>207</v>
      </c>
      <c r="C84" t="s">
        <v>204</v>
      </c>
      <c r="D84" t="s">
        <v>205</v>
      </c>
      <c r="E84" t="s">
        <v>206</v>
      </c>
      <c r="F84" t="s">
        <v>207</v>
      </c>
      <c r="G84" t="str">
        <f>"00042494"</f>
        <v>00042494</v>
      </c>
      <c r="H84" t="s">
        <v>208</v>
      </c>
      <c r="I84">
        <v>0</v>
      </c>
      <c r="J84">
        <v>0</v>
      </c>
      <c r="K84">
        <v>0</v>
      </c>
      <c r="L84">
        <v>0</v>
      </c>
      <c r="M84">
        <v>100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29</v>
      </c>
      <c r="W84">
        <v>203</v>
      </c>
      <c r="X84">
        <v>0</v>
      </c>
      <c r="Z84">
        <v>0</v>
      </c>
      <c r="AA84" t="s">
        <v>209</v>
      </c>
    </row>
    <row r="85" spans="1:27" x14ac:dyDescent="0.25">
      <c r="H85" t="s">
        <v>120</v>
      </c>
    </row>
    <row r="86" spans="1:27" x14ac:dyDescent="0.25">
      <c r="A86">
        <v>40</v>
      </c>
      <c r="B86">
        <v>166</v>
      </c>
      <c r="C86" t="s">
        <v>210</v>
      </c>
      <c r="D86" t="s">
        <v>211</v>
      </c>
      <c r="E86" t="s">
        <v>15</v>
      </c>
      <c r="F86" t="s">
        <v>212</v>
      </c>
      <c r="G86" t="str">
        <f>"201406012757"</f>
        <v>201406012757</v>
      </c>
      <c r="H86" t="s">
        <v>213</v>
      </c>
      <c r="I86">
        <v>0</v>
      </c>
      <c r="J86">
        <v>0</v>
      </c>
      <c r="K86">
        <v>0</v>
      </c>
      <c r="L86">
        <v>0</v>
      </c>
      <c r="M86">
        <v>0</v>
      </c>
      <c r="N86">
        <v>70</v>
      </c>
      <c r="O86">
        <v>30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22</v>
      </c>
      <c r="W86">
        <v>154</v>
      </c>
      <c r="X86">
        <v>0</v>
      </c>
      <c r="Z86">
        <v>0</v>
      </c>
      <c r="AA86" t="s">
        <v>214</v>
      </c>
    </row>
    <row r="87" spans="1:27" x14ac:dyDescent="0.25">
      <c r="H87" t="s">
        <v>43</v>
      </c>
    </row>
    <row r="88" spans="1:27" x14ac:dyDescent="0.25">
      <c r="A88">
        <v>41</v>
      </c>
      <c r="B88">
        <v>20</v>
      </c>
      <c r="C88" t="s">
        <v>215</v>
      </c>
      <c r="D88" t="s">
        <v>216</v>
      </c>
      <c r="E88" t="s">
        <v>217</v>
      </c>
      <c r="F88" t="s">
        <v>218</v>
      </c>
      <c r="G88" t="str">
        <f>"00037053"</f>
        <v>00037053</v>
      </c>
      <c r="H88" t="s">
        <v>219</v>
      </c>
      <c r="I88">
        <v>0</v>
      </c>
      <c r="J88">
        <v>0</v>
      </c>
      <c r="K88">
        <v>0</v>
      </c>
      <c r="L88">
        <v>0</v>
      </c>
      <c r="M88">
        <v>0</v>
      </c>
      <c r="N88">
        <v>30</v>
      </c>
      <c r="O88">
        <v>0</v>
      </c>
      <c r="P88">
        <v>30</v>
      </c>
      <c r="Q88">
        <v>0</v>
      </c>
      <c r="R88">
        <v>0</v>
      </c>
      <c r="S88">
        <v>0</v>
      </c>
      <c r="T88">
        <v>0</v>
      </c>
      <c r="U88">
        <v>0</v>
      </c>
      <c r="V88">
        <v>32</v>
      </c>
      <c r="W88">
        <v>224</v>
      </c>
      <c r="X88">
        <v>0</v>
      </c>
      <c r="Z88">
        <v>0</v>
      </c>
      <c r="AA88" t="s">
        <v>220</v>
      </c>
    </row>
    <row r="89" spans="1:27" x14ac:dyDescent="0.25">
      <c r="H89">
        <v>607</v>
      </c>
    </row>
    <row r="90" spans="1:27" x14ac:dyDescent="0.25">
      <c r="A90">
        <v>42</v>
      </c>
      <c r="B90">
        <v>168</v>
      </c>
      <c r="C90" t="s">
        <v>221</v>
      </c>
      <c r="D90" t="s">
        <v>222</v>
      </c>
      <c r="E90" t="s">
        <v>223</v>
      </c>
      <c r="F90" t="s">
        <v>224</v>
      </c>
      <c r="G90" t="str">
        <f>"00040723"</f>
        <v>00040723</v>
      </c>
      <c r="H90" t="s">
        <v>225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25</v>
      </c>
      <c r="W90">
        <v>175</v>
      </c>
      <c r="X90">
        <v>0</v>
      </c>
      <c r="Z90">
        <v>0</v>
      </c>
      <c r="AA90" t="s">
        <v>226</v>
      </c>
    </row>
    <row r="91" spans="1:27" x14ac:dyDescent="0.25">
      <c r="H91" t="s">
        <v>227</v>
      </c>
    </row>
    <row r="92" spans="1:27" x14ac:dyDescent="0.25">
      <c r="A92">
        <v>43</v>
      </c>
      <c r="B92">
        <v>233</v>
      </c>
      <c r="C92" t="s">
        <v>228</v>
      </c>
      <c r="D92" t="s">
        <v>229</v>
      </c>
      <c r="E92" t="s">
        <v>15</v>
      </c>
      <c r="F92" t="s">
        <v>230</v>
      </c>
      <c r="G92" t="str">
        <f>"00224068"</f>
        <v>00224068</v>
      </c>
      <c r="H92" t="s">
        <v>231</v>
      </c>
      <c r="I92">
        <v>0</v>
      </c>
      <c r="J92">
        <v>0</v>
      </c>
      <c r="K92">
        <v>0</v>
      </c>
      <c r="L92">
        <v>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25</v>
      </c>
      <c r="W92">
        <v>175</v>
      </c>
      <c r="X92">
        <v>0</v>
      </c>
      <c r="Z92">
        <v>0</v>
      </c>
      <c r="AA92" t="s">
        <v>232</v>
      </c>
    </row>
    <row r="93" spans="1:27" x14ac:dyDescent="0.25">
      <c r="H93">
        <v>607</v>
      </c>
    </row>
    <row r="94" spans="1:27" x14ac:dyDescent="0.25">
      <c r="A94">
        <v>44</v>
      </c>
      <c r="B94">
        <v>227</v>
      </c>
      <c r="C94" t="s">
        <v>233</v>
      </c>
      <c r="D94" t="s">
        <v>234</v>
      </c>
      <c r="E94" t="s">
        <v>235</v>
      </c>
      <c r="F94" t="s">
        <v>236</v>
      </c>
      <c r="G94" t="str">
        <f>"00073306"</f>
        <v>00073306</v>
      </c>
      <c r="H94" t="s">
        <v>237</v>
      </c>
      <c r="I94">
        <v>0</v>
      </c>
      <c r="J94">
        <v>0</v>
      </c>
      <c r="K94">
        <v>0</v>
      </c>
      <c r="L94">
        <v>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23</v>
      </c>
      <c r="W94">
        <v>161</v>
      </c>
      <c r="X94">
        <v>0</v>
      </c>
      <c r="Z94">
        <v>0</v>
      </c>
      <c r="AA94" t="s">
        <v>238</v>
      </c>
    </row>
    <row r="95" spans="1:27" x14ac:dyDescent="0.25">
      <c r="H95" t="s">
        <v>60</v>
      </c>
    </row>
    <row r="96" spans="1:27" x14ac:dyDescent="0.25">
      <c r="A96">
        <v>45</v>
      </c>
      <c r="B96">
        <v>153</v>
      </c>
      <c r="C96" t="s">
        <v>239</v>
      </c>
      <c r="D96" t="s">
        <v>240</v>
      </c>
      <c r="E96" t="s">
        <v>241</v>
      </c>
      <c r="F96" t="s">
        <v>242</v>
      </c>
      <c r="G96" t="str">
        <f>"00022797"</f>
        <v>00022797</v>
      </c>
      <c r="H96" t="s">
        <v>192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33</v>
      </c>
      <c r="W96">
        <v>231</v>
      </c>
      <c r="X96">
        <v>0</v>
      </c>
      <c r="Z96">
        <v>0</v>
      </c>
      <c r="AA96" t="s">
        <v>243</v>
      </c>
    </row>
    <row r="97" spans="1:27" x14ac:dyDescent="0.25">
      <c r="H97">
        <v>607</v>
      </c>
    </row>
    <row r="98" spans="1:27" x14ac:dyDescent="0.25">
      <c r="A98">
        <v>46</v>
      </c>
      <c r="B98">
        <v>250</v>
      </c>
      <c r="C98" t="s">
        <v>244</v>
      </c>
      <c r="D98" t="s">
        <v>132</v>
      </c>
      <c r="E98" t="s">
        <v>105</v>
      </c>
      <c r="F98" t="s">
        <v>245</v>
      </c>
      <c r="G98" t="str">
        <f>"00040845"</f>
        <v>00040845</v>
      </c>
      <c r="H98" t="s">
        <v>246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40</v>
      </c>
      <c r="W98">
        <v>280</v>
      </c>
      <c r="X98">
        <v>0</v>
      </c>
      <c r="Z98">
        <v>0</v>
      </c>
      <c r="AA98" t="s">
        <v>247</v>
      </c>
    </row>
    <row r="99" spans="1:27" x14ac:dyDescent="0.25">
      <c r="H99" t="s">
        <v>248</v>
      </c>
    </row>
    <row r="100" spans="1:27" x14ac:dyDescent="0.25">
      <c r="A100">
        <v>47</v>
      </c>
      <c r="B100">
        <v>84</v>
      </c>
      <c r="C100" t="s">
        <v>249</v>
      </c>
      <c r="D100" t="s">
        <v>250</v>
      </c>
      <c r="E100" t="s">
        <v>251</v>
      </c>
      <c r="F100" t="s">
        <v>252</v>
      </c>
      <c r="G100" t="str">
        <f>"00225083"</f>
        <v>00225083</v>
      </c>
      <c r="H100" t="s">
        <v>253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Z100">
        <v>0</v>
      </c>
      <c r="AA100" t="s">
        <v>254</v>
      </c>
    </row>
    <row r="101" spans="1:27" x14ac:dyDescent="0.25">
      <c r="H101" t="s">
        <v>30</v>
      </c>
    </row>
    <row r="102" spans="1:27" x14ac:dyDescent="0.25">
      <c r="A102">
        <v>48</v>
      </c>
      <c r="B102">
        <v>161</v>
      </c>
      <c r="C102" t="s">
        <v>255</v>
      </c>
      <c r="D102" t="s">
        <v>205</v>
      </c>
      <c r="E102" t="s">
        <v>256</v>
      </c>
      <c r="F102" t="s">
        <v>257</v>
      </c>
      <c r="G102" t="str">
        <f>"00024556"</f>
        <v>00024556</v>
      </c>
      <c r="H102" t="s">
        <v>258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24</v>
      </c>
      <c r="W102">
        <v>168</v>
      </c>
      <c r="X102">
        <v>0</v>
      </c>
      <c r="Z102">
        <v>0</v>
      </c>
      <c r="AA102" t="s">
        <v>259</v>
      </c>
    </row>
    <row r="103" spans="1:27" x14ac:dyDescent="0.25">
      <c r="H103" t="s">
        <v>43</v>
      </c>
    </row>
    <row r="104" spans="1:27" x14ac:dyDescent="0.25">
      <c r="A104">
        <v>49</v>
      </c>
      <c r="B104">
        <v>198</v>
      </c>
      <c r="C104" t="s">
        <v>260</v>
      </c>
      <c r="D104" t="s">
        <v>15</v>
      </c>
      <c r="E104" t="s">
        <v>261</v>
      </c>
      <c r="F104" t="s">
        <v>262</v>
      </c>
      <c r="G104" t="str">
        <f>"00017937"</f>
        <v>00017937</v>
      </c>
      <c r="H104" t="s">
        <v>263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70</v>
      </c>
      <c r="U104">
        <v>0</v>
      </c>
      <c r="V104">
        <v>45</v>
      </c>
      <c r="W104">
        <v>315</v>
      </c>
      <c r="X104">
        <v>0</v>
      </c>
      <c r="Z104">
        <v>0</v>
      </c>
      <c r="AA104" t="s">
        <v>264</v>
      </c>
    </row>
    <row r="105" spans="1:27" x14ac:dyDescent="0.25">
      <c r="H105">
        <v>607</v>
      </c>
    </row>
    <row r="106" spans="1:27" x14ac:dyDescent="0.25">
      <c r="A106">
        <v>50</v>
      </c>
      <c r="B106">
        <v>60</v>
      </c>
      <c r="C106" t="s">
        <v>265</v>
      </c>
      <c r="D106" t="s">
        <v>84</v>
      </c>
      <c r="E106" t="s">
        <v>81</v>
      </c>
      <c r="F106">
        <v>291548</v>
      </c>
      <c r="G106" t="str">
        <f>"00224296"</f>
        <v>00224296</v>
      </c>
      <c r="H106" t="s">
        <v>70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12</v>
      </c>
      <c r="W106">
        <v>84</v>
      </c>
      <c r="X106">
        <v>0</v>
      </c>
      <c r="Z106">
        <v>0</v>
      </c>
      <c r="AA106" t="s">
        <v>266</v>
      </c>
    </row>
    <row r="107" spans="1:27" x14ac:dyDescent="0.25">
      <c r="H107" t="s">
        <v>60</v>
      </c>
    </row>
    <row r="108" spans="1:27" x14ac:dyDescent="0.25">
      <c r="A108">
        <v>51</v>
      </c>
      <c r="B108">
        <v>63</v>
      </c>
      <c r="C108" t="s">
        <v>267</v>
      </c>
      <c r="D108" t="s">
        <v>268</v>
      </c>
      <c r="E108" t="s">
        <v>269</v>
      </c>
      <c r="F108" t="s">
        <v>270</v>
      </c>
      <c r="G108" t="str">
        <f>"00022720"</f>
        <v>00022720</v>
      </c>
      <c r="H108" t="s">
        <v>271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30</v>
      </c>
      <c r="U108">
        <v>0</v>
      </c>
      <c r="V108">
        <v>18</v>
      </c>
      <c r="W108">
        <v>126</v>
      </c>
      <c r="X108">
        <v>0</v>
      </c>
      <c r="Z108">
        <v>0</v>
      </c>
      <c r="AA108" t="s">
        <v>272</v>
      </c>
    </row>
    <row r="109" spans="1:27" x14ac:dyDescent="0.25">
      <c r="H109" t="s">
        <v>248</v>
      </c>
    </row>
    <row r="110" spans="1:27" x14ac:dyDescent="0.25">
      <c r="A110">
        <v>52</v>
      </c>
      <c r="B110">
        <v>129</v>
      </c>
      <c r="C110" t="s">
        <v>273</v>
      </c>
      <c r="D110" t="s">
        <v>274</v>
      </c>
      <c r="E110" t="s">
        <v>81</v>
      </c>
      <c r="F110" t="s">
        <v>275</v>
      </c>
      <c r="G110" t="str">
        <f>"00222789"</f>
        <v>00222789</v>
      </c>
      <c r="H110">
        <v>550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45</v>
      </c>
      <c r="W110">
        <v>315</v>
      </c>
      <c r="X110">
        <v>0</v>
      </c>
      <c r="Z110">
        <v>0</v>
      </c>
      <c r="AA110">
        <v>935</v>
      </c>
    </row>
    <row r="111" spans="1:27" x14ac:dyDescent="0.25">
      <c r="H111" t="s">
        <v>227</v>
      </c>
    </row>
    <row r="112" spans="1:27" x14ac:dyDescent="0.25">
      <c r="A112">
        <v>53</v>
      </c>
      <c r="B112">
        <v>131</v>
      </c>
      <c r="C112" t="s">
        <v>276</v>
      </c>
      <c r="D112" t="s">
        <v>277</v>
      </c>
      <c r="E112" t="s">
        <v>278</v>
      </c>
      <c r="F112" t="s">
        <v>279</v>
      </c>
      <c r="G112" t="str">
        <f>"00022450"</f>
        <v>00022450</v>
      </c>
      <c r="H112" t="s">
        <v>280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Z112">
        <v>0</v>
      </c>
      <c r="AA112" t="s">
        <v>281</v>
      </c>
    </row>
    <row r="113" spans="1:27" x14ac:dyDescent="0.25">
      <c r="H113" t="s">
        <v>282</v>
      </c>
    </row>
    <row r="114" spans="1:27" x14ac:dyDescent="0.25">
      <c r="A114">
        <v>54</v>
      </c>
      <c r="B114">
        <v>225</v>
      </c>
      <c r="C114" t="s">
        <v>283</v>
      </c>
      <c r="D114" t="s">
        <v>14</v>
      </c>
      <c r="E114" t="s">
        <v>15</v>
      </c>
      <c r="F114" t="s">
        <v>284</v>
      </c>
      <c r="G114" t="str">
        <f>"00085413"</f>
        <v>00085413</v>
      </c>
      <c r="H114" t="s">
        <v>271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16</v>
      </c>
      <c r="W114">
        <v>112</v>
      </c>
      <c r="X114">
        <v>0</v>
      </c>
      <c r="Z114">
        <v>0</v>
      </c>
      <c r="AA114" t="s">
        <v>285</v>
      </c>
    </row>
    <row r="115" spans="1:27" x14ac:dyDescent="0.25">
      <c r="H115" t="s">
        <v>227</v>
      </c>
    </row>
    <row r="116" spans="1:27" x14ac:dyDescent="0.25">
      <c r="A116">
        <v>55</v>
      </c>
      <c r="B116">
        <v>37</v>
      </c>
      <c r="C116" t="s">
        <v>286</v>
      </c>
      <c r="D116" t="s">
        <v>287</v>
      </c>
      <c r="E116" t="s">
        <v>223</v>
      </c>
      <c r="F116" t="s">
        <v>288</v>
      </c>
      <c r="G116" t="str">
        <f>"00222963"</f>
        <v>00222963</v>
      </c>
      <c r="H116">
        <v>847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50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3</v>
      </c>
      <c r="W116">
        <v>21</v>
      </c>
      <c r="X116">
        <v>0</v>
      </c>
      <c r="Z116">
        <v>0</v>
      </c>
      <c r="AA116">
        <v>918</v>
      </c>
    </row>
    <row r="117" spans="1:27" x14ac:dyDescent="0.25">
      <c r="H117">
        <v>605</v>
      </c>
    </row>
    <row r="118" spans="1:27" x14ac:dyDescent="0.25">
      <c r="A118">
        <v>56</v>
      </c>
      <c r="B118">
        <v>86</v>
      </c>
      <c r="C118" t="s">
        <v>289</v>
      </c>
      <c r="D118" t="s">
        <v>229</v>
      </c>
      <c r="E118" t="s">
        <v>15</v>
      </c>
      <c r="F118" t="s">
        <v>290</v>
      </c>
      <c r="G118" t="str">
        <f>"00226325"</f>
        <v>00226325</v>
      </c>
      <c r="H118" t="s">
        <v>134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10</v>
      </c>
      <c r="W118">
        <v>70</v>
      </c>
      <c r="X118">
        <v>0</v>
      </c>
      <c r="Z118">
        <v>0</v>
      </c>
      <c r="AA118" t="s">
        <v>291</v>
      </c>
    </row>
    <row r="119" spans="1:27" x14ac:dyDescent="0.25">
      <c r="H119">
        <v>607</v>
      </c>
    </row>
    <row r="120" spans="1:27" x14ac:dyDescent="0.25">
      <c r="A120">
        <v>57</v>
      </c>
      <c r="B120">
        <v>26</v>
      </c>
      <c r="C120" t="s">
        <v>292</v>
      </c>
      <c r="D120" t="s">
        <v>240</v>
      </c>
      <c r="E120" t="s">
        <v>293</v>
      </c>
      <c r="F120" t="s">
        <v>294</v>
      </c>
      <c r="G120" t="str">
        <f>"00222917"</f>
        <v>00222917</v>
      </c>
      <c r="H120">
        <v>858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Z120">
        <v>0</v>
      </c>
      <c r="AA120">
        <v>888</v>
      </c>
    </row>
    <row r="121" spans="1:27" x14ac:dyDescent="0.25">
      <c r="H121">
        <v>605</v>
      </c>
    </row>
    <row r="122" spans="1:27" x14ac:dyDescent="0.25">
      <c r="A122">
        <v>58</v>
      </c>
      <c r="B122">
        <v>103</v>
      </c>
      <c r="C122" t="s">
        <v>295</v>
      </c>
      <c r="D122" t="s">
        <v>174</v>
      </c>
      <c r="E122" t="s">
        <v>235</v>
      </c>
      <c r="F122" t="s">
        <v>296</v>
      </c>
      <c r="G122" t="str">
        <f>"00093479"</f>
        <v>00093479</v>
      </c>
      <c r="H122" t="s">
        <v>297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Z122">
        <v>0</v>
      </c>
      <c r="AA122" t="s">
        <v>298</v>
      </c>
    </row>
    <row r="123" spans="1:27" x14ac:dyDescent="0.25">
      <c r="H123" t="s">
        <v>30</v>
      </c>
    </row>
    <row r="124" spans="1:27" x14ac:dyDescent="0.25">
      <c r="A124">
        <v>59</v>
      </c>
      <c r="B124">
        <v>268</v>
      </c>
      <c r="C124" t="s">
        <v>299</v>
      </c>
      <c r="D124" t="s">
        <v>300</v>
      </c>
      <c r="E124" t="s">
        <v>46</v>
      </c>
      <c r="F124" t="s">
        <v>301</v>
      </c>
      <c r="G124" t="str">
        <f>"00044867"</f>
        <v>00044867</v>
      </c>
      <c r="H124" t="s">
        <v>302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30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6</v>
      </c>
      <c r="W124">
        <v>42</v>
      </c>
      <c r="X124">
        <v>0</v>
      </c>
      <c r="Z124">
        <v>0</v>
      </c>
      <c r="AA124" t="s">
        <v>303</v>
      </c>
    </row>
    <row r="125" spans="1:27" x14ac:dyDescent="0.25">
      <c r="H125" t="s">
        <v>248</v>
      </c>
    </row>
    <row r="126" spans="1:27" x14ac:dyDescent="0.25">
      <c r="A126">
        <v>60</v>
      </c>
      <c r="B126">
        <v>9</v>
      </c>
      <c r="C126" t="s">
        <v>304</v>
      </c>
      <c r="D126" t="s">
        <v>305</v>
      </c>
      <c r="E126" t="s">
        <v>81</v>
      </c>
      <c r="F126" t="s">
        <v>306</v>
      </c>
      <c r="G126" t="str">
        <f>"00020791"</f>
        <v>00020791</v>
      </c>
      <c r="H126" t="s">
        <v>307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18</v>
      </c>
      <c r="W126">
        <v>126</v>
      </c>
      <c r="X126">
        <v>0</v>
      </c>
      <c r="Z126">
        <v>0</v>
      </c>
      <c r="AA126" t="s">
        <v>308</v>
      </c>
    </row>
    <row r="127" spans="1:27" x14ac:dyDescent="0.25">
      <c r="H127" t="s">
        <v>30</v>
      </c>
    </row>
    <row r="128" spans="1:27" x14ac:dyDescent="0.25">
      <c r="A128">
        <v>61</v>
      </c>
      <c r="B128">
        <v>110</v>
      </c>
      <c r="C128" t="s">
        <v>309</v>
      </c>
      <c r="D128" t="s">
        <v>18</v>
      </c>
      <c r="E128" t="s">
        <v>116</v>
      </c>
      <c r="F128" t="s">
        <v>310</v>
      </c>
      <c r="G128" t="str">
        <f>"00043746"</f>
        <v>00043746</v>
      </c>
      <c r="H128" t="s">
        <v>311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15</v>
      </c>
      <c r="W128">
        <v>105</v>
      </c>
      <c r="X128">
        <v>0</v>
      </c>
      <c r="Z128">
        <v>0</v>
      </c>
      <c r="AA128" t="s">
        <v>312</v>
      </c>
    </row>
    <row r="129" spans="1:27" x14ac:dyDescent="0.25">
      <c r="H129" t="s">
        <v>60</v>
      </c>
    </row>
    <row r="130" spans="1:27" x14ac:dyDescent="0.25">
      <c r="A130">
        <v>62</v>
      </c>
      <c r="B130">
        <v>238</v>
      </c>
      <c r="C130" t="s">
        <v>313</v>
      </c>
      <c r="D130" t="s">
        <v>195</v>
      </c>
      <c r="E130" t="s">
        <v>50</v>
      </c>
      <c r="F130" t="s">
        <v>314</v>
      </c>
      <c r="G130" t="str">
        <f>"00077087"</f>
        <v>00077087</v>
      </c>
      <c r="H130" t="s">
        <v>315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Z130">
        <v>0</v>
      </c>
      <c r="AA130" t="s">
        <v>316</v>
      </c>
    </row>
    <row r="131" spans="1:27" x14ac:dyDescent="0.25">
      <c r="H131" t="s">
        <v>23</v>
      </c>
    </row>
    <row r="132" spans="1:27" x14ac:dyDescent="0.25">
      <c r="A132">
        <v>63</v>
      </c>
      <c r="B132">
        <v>59</v>
      </c>
      <c r="C132" t="s">
        <v>317</v>
      </c>
      <c r="D132" t="s">
        <v>318</v>
      </c>
      <c r="E132" t="s">
        <v>319</v>
      </c>
      <c r="F132" t="s">
        <v>320</v>
      </c>
      <c r="G132" t="str">
        <f>"00223521"</f>
        <v>00223521</v>
      </c>
      <c r="H132" t="s">
        <v>87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Z132">
        <v>0</v>
      </c>
      <c r="AA132" t="s">
        <v>321</v>
      </c>
    </row>
    <row r="133" spans="1:27" x14ac:dyDescent="0.25">
      <c r="H133">
        <v>606</v>
      </c>
    </row>
    <row r="134" spans="1:27" x14ac:dyDescent="0.25">
      <c r="A134">
        <v>64</v>
      </c>
      <c r="B134">
        <v>212</v>
      </c>
      <c r="C134" t="s">
        <v>322</v>
      </c>
      <c r="D134" t="s">
        <v>323</v>
      </c>
      <c r="E134" t="s">
        <v>81</v>
      </c>
      <c r="F134" t="s">
        <v>324</v>
      </c>
      <c r="G134" t="str">
        <f>"00227023"</f>
        <v>00227023</v>
      </c>
      <c r="H134" t="s">
        <v>325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Z134">
        <v>0</v>
      </c>
      <c r="AA134" t="s">
        <v>325</v>
      </c>
    </row>
    <row r="135" spans="1:27" x14ac:dyDescent="0.25">
      <c r="H135" t="s">
        <v>248</v>
      </c>
    </row>
    <row r="136" spans="1:27" x14ac:dyDescent="0.25">
      <c r="A136">
        <v>65</v>
      </c>
      <c r="B136">
        <v>73</v>
      </c>
      <c r="C136" t="s">
        <v>326</v>
      </c>
      <c r="D136" t="s">
        <v>122</v>
      </c>
      <c r="E136" t="s">
        <v>327</v>
      </c>
      <c r="F136" t="s">
        <v>328</v>
      </c>
      <c r="G136" t="str">
        <f>"00226265"</f>
        <v>00226265</v>
      </c>
      <c r="H136" t="s">
        <v>329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Z136">
        <v>0</v>
      </c>
      <c r="AA136" t="s">
        <v>330</v>
      </c>
    </row>
    <row r="137" spans="1:27" x14ac:dyDescent="0.25">
      <c r="H137" t="s">
        <v>98</v>
      </c>
    </row>
    <row r="139" spans="1:27" x14ac:dyDescent="0.25">
      <c r="A139" t="s">
        <v>331</v>
      </c>
    </row>
    <row r="140" spans="1:27" x14ac:dyDescent="0.25">
      <c r="A140" t="s">
        <v>332</v>
      </c>
    </row>
    <row r="141" spans="1:27" x14ac:dyDescent="0.25">
      <c r="A141" t="s">
        <v>333</v>
      </c>
    </row>
    <row r="142" spans="1:27" x14ac:dyDescent="0.25">
      <c r="A142" t="s">
        <v>334</v>
      </c>
    </row>
    <row r="143" spans="1:27" x14ac:dyDescent="0.25">
      <c r="A143" t="s">
        <v>335</v>
      </c>
    </row>
    <row r="144" spans="1:27" x14ac:dyDescent="0.25">
      <c r="A144" t="s">
        <v>336</v>
      </c>
    </row>
    <row r="145" spans="1:1" x14ac:dyDescent="0.25">
      <c r="A145" t="s">
        <v>337</v>
      </c>
    </row>
    <row r="146" spans="1:1" x14ac:dyDescent="0.25">
      <c r="A146" t="s">
        <v>338</v>
      </c>
    </row>
    <row r="147" spans="1:1" x14ac:dyDescent="0.25">
      <c r="A147" t="s">
        <v>339</v>
      </c>
    </row>
    <row r="148" spans="1:1" x14ac:dyDescent="0.25">
      <c r="A148" t="s">
        <v>340</v>
      </c>
    </row>
    <row r="149" spans="1:1" x14ac:dyDescent="0.25">
      <c r="A149" t="s">
        <v>341</v>
      </c>
    </row>
    <row r="150" spans="1:1" x14ac:dyDescent="0.25">
      <c r="A150" t="s">
        <v>342</v>
      </c>
    </row>
    <row r="151" spans="1:1" x14ac:dyDescent="0.25">
      <c r="A151" t="s">
        <v>343</v>
      </c>
    </row>
    <row r="152" spans="1:1" x14ac:dyDescent="0.25">
      <c r="A152" t="s">
        <v>344</v>
      </c>
    </row>
    <row r="153" spans="1:1" x14ac:dyDescent="0.25">
      <c r="A153" t="s">
        <v>345</v>
      </c>
    </row>
    <row r="154" spans="1:1" x14ac:dyDescent="0.25">
      <c r="A154" t="s">
        <v>346</v>
      </c>
    </row>
    <row r="155" spans="1:1" x14ac:dyDescent="0.25">
      <c r="A155" t="s">
        <v>347</v>
      </c>
    </row>
    <row r="156" spans="1:1" x14ac:dyDescent="0.25">
      <c r="A156" t="s">
        <v>348</v>
      </c>
    </row>
    <row r="157" spans="1:1" x14ac:dyDescent="0.25">
      <c r="A157" t="s">
        <v>349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2018-11-01T08:30:15Z</dcterms:created>
  <dcterms:modified xsi:type="dcterms:W3CDTF">2018-11-01T08:30:15Z</dcterms:modified>
</cp:coreProperties>
</file>