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40" i="1" l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<sst xmlns="http://schemas.openxmlformats.org/spreadsheetml/2006/main" count="378" uniqueCount="288">
  <si>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</si>
  <si>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</si>
  <si>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</si>
  <si>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ΧΩΡΙΣ ΕΜΠΕΙΡΙΑ</t>
  </si>
  <si>
    <t>ΔΕ ΧΕΙΡΙΣΤΩΝ ΙΑΤΡΙΚΩΝ ΜΗΧΑΝΗΜΑΤΩΝ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</si>
  <si>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</si>
  <si>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</si>
  <si>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</si>
  <si>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</si>
  <si>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</si>
  <si>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</si>
  <si>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</si>
  <si>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</si>
  <si>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ΚΑΡΕΚΛΑ</t>
  </si>
  <si>
    <t>ΚΥΡΙΑΚΗ</t>
  </si>
  <si>
    <t>ΣΩΤΗΡΙΟΣ</t>
  </si>
  <si>
    <t>ΑΒ671740</t>
  </si>
  <si>
    <t>1084,6</t>
  </si>
  <si>
    <t>1234,6</t>
  </si>
  <si>
    <t>ΚΑΛΑΜΠΟΥΚΑ</t>
  </si>
  <si>
    <t>ΕΥΦΡΟΣΥΝΗ</t>
  </si>
  <si>
    <t>ΚΩΝΣΤΑΝΤΙΝΟΣ</t>
  </si>
  <si>
    <t>ΑΜ667885</t>
  </si>
  <si>
    <t>1028,5</t>
  </si>
  <si>
    <t>1208,5</t>
  </si>
  <si>
    <t>ΠΟΡΙΤΣΑΝΟΥ</t>
  </si>
  <si>
    <t>ΕΛΕΝΗ</t>
  </si>
  <si>
    <t>ΑΛΕΞΑΝΔΡΟΣ</t>
  </si>
  <si>
    <t>Χ272099</t>
  </si>
  <si>
    <t>703-705</t>
  </si>
  <si>
    <t>ΤΣΕΧΕΛΙΔΟΥ</t>
  </si>
  <si>
    <t>ΣΤΥΛΙΑΝΟΣ</t>
  </si>
  <si>
    <t>ΑΕ815630</t>
  </si>
  <si>
    <t>703-705-702</t>
  </si>
  <si>
    <t>ΓΕΩΡΓΙΤΣΑ</t>
  </si>
  <si>
    <t>ΑΙΚΑΤΕΡΙΝΗ</t>
  </si>
  <si>
    <t>Σ341149</t>
  </si>
  <si>
    <t>705-703</t>
  </si>
  <si>
    <t>ΜΙΧΟΣ</t>
  </si>
  <si>
    <t>ΙΩΑΝΝΗΣ</t>
  </si>
  <si>
    <t>ΝΙΚΟΛΑΟΣ</t>
  </si>
  <si>
    <t>ΑΜ818893</t>
  </si>
  <si>
    <t>702-703-705</t>
  </si>
  <si>
    <t>ΝΑΤΣΙΚΟΥ</t>
  </si>
  <si>
    <t>ΜΑΡΙΑ-ΙΩΑΝΝΑ</t>
  </si>
  <si>
    <t>ΑΓΓΕΛΟΣ</t>
  </si>
  <si>
    <t>ΑΖ243662</t>
  </si>
  <si>
    <t>705-704</t>
  </si>
  <si>
    <t>ΗΛΙΟΚΑΥΤΟΥ</t>
  </si>
  <si>
    <t>ΑΡΣΙΝΟΗ</t>
  </si>
  <si>
    <t>ΑΕ700821</t>
  </si>
  <si>
    <t>962,5</t>
  </si>
  <si>
    <t>1162,5</t>
  </si>
  <si>
    <t>ΘΕΟΧΑΡΗ</t>
  </si>
  <si>
    <t>ΜΑΓΔΑΛΗΝΗ</t>
  </si>
  <si>
    <t>ΘΕΟΔΩΡΟΣ</t>
  </si>
  <si>
    <t>Χ406676</t>
  </si>
  <si>
    <t>702-705</t>
  </si>
  <si>
    <t>ΣΦΥΡΗΣ</t>
  </si>
  <si>
    <t>ΑΝΤΩΝΙΟΣ</t>
  </si>
  <si>
    <t>ΑΝ087008</t>
  </si>
  <si>
    <t>1050,5</t>
  </si>
  <si>
    <t>1120,5</t>
  </si>
  <si>
    <t>ΠΑΠΑΖΗ</t>
  </si>
  <si>
    <t>ΕΛΙΣΣΑΒΕΤ</t>
  </si>
  <si>
    <t>ΑΜ289955</t>
  </si>
  <si>
    <t>ΚΕΧΑΓΙΑ</t>
  </si>
  <si>
    <t>ΕΥΑΓΓΕΛΙΑ</t>
  </si>
  <si>
    <t>ΔΗΜΗΤΡΙΟΣ</t>
  </si>
  <si>
    <t>ΑΗ444621</t>
  </si>
  <si>
    <t>951,5</t>
  </si>
  <si>
    <t>1101,5</t>
  </si>
  <si>
    <t>705-702</t>
  </si>
  <si>
    <t>ΣΑΜΟΥ</t>
  </si>
  <si>
    <t>ΣΟΦΙΑ</t>
  </si>
  <si>
    <t>ΠΑΝΑΓΙΩΤΗΣ</t>
  </si>
  <si>
    <t>Σ765355</t>
  </si>
  <si>
    <t>1094,5</t>
  </si>
  <si>
    <t>701-705-703</t>
  </si>
  <si>
    <t>ΠΑΠΑΙΩΑΝΝΟΥ</t>
  </si>
  <si>
    <t>ΔΗΜΗΤΡΑ</t>
  </si>
  <si>
    <t>ΓΕΩΡΓΙΟΣ</t>
  </si>
  <si>
    <t>ΑΑ227833</t>
  </si>
  <si>
    <t>ΣΠΑΝΟΥ</t>
  </si>
  <si>
    <t>ΑΣΗΜΙΝΑ</t>
  </si>
  <si>
    <t>ΑΖ697266</t>
  </si>
  <si>
    <t>929,5</t>
  </si>
  <si>
    <t>1079,5</t>
  </si>
  <si>
    <t>ΤΣΙΡΚΙΝΙΔΟΥ</t>
  </si>
  <si>
    <t>ΜΑΡΙΑ</t>
  </si>
  <si>
    <t>ΑΖ807500</t>
  </si>
  <si>
    <t>1072,5</t>
  </si>
  <si>
    <t>ΣΠΥΡΟΥ</t>
  </si>
  <si>
    <t>ΝΙΚΟΛΕΤΤΑ</t>
  </si>
  <si>
    <t>ΕΥΑΓΓΕΛΟΣ</t>
  </si>
  <si>
    <t>ΑΚ759268</t>
  </si>
  <si>
    <t>1039,5</t>
  </si>
  <si>
    <t>1069,5</t>
  </si>
  <si>
    <t>ΣΩΤΗΡΟΥΔΗ</t>
  </si>
  <si>
    <t>ΕΥΣΤΡΑΤΙΑ</t>
  </si>
  <si>
    <t>ΒΑΣΙΛΕΙΟΣ</t>
  </si>
  <si>
    <t>ΑΖ174089</t>
  </si>
  <si>
    <t>1036,2</t>
  </si>
  <si>
    <t>1066,2</t>
  </si>
  <si>
    <t>ΜΟΣΧΟΥ</t>
  </si>
  <si>
    <t>ΠΑΡΑΣΚΕΥΗ</t>
  </si>
  <si>
    <t>ΑΝΑΣΤΑΣΙΟΣ</t>
  </si>
  <si>
    <t>ΑΑ300395</t>
  </si>
  <si>
    <t>1064,8</t>
  </si>
  <si>
    <t>ΟΙΚΟΝΟΜΟΥ</t>
  </si>
  <si>
    <t>ΟΛΓΑ</t>
  </si>
  <si>
    <t>ΑΖ165803</t>
  </si>
  <si>
    <t>1061,5</t>
  </si>
  <si>
    <t>ΜΠΗΤΡΟ</t>
  </si>
  <si>
    <t>ΒΙΤΙΟΛΑ</t>
  </si>
  <si>
    <t>ΒΑΣΙΛ</t>
  </si>
  <si>
    <t>ΑΝ071715</t>
  </si>
  <si>
    <t>1059,3</t>
  </si>
  <si>
    <t>ΒΛΑΧΟΥ</t>
  </si>
  <si>
    <t>ΑΜ555767</t>
  </si>
  <si>
    <t>1053,8</t>
  </si>
  <si>
    <t>VASILEV</t>
  </si>
  <si>
    <t>YORDAN</t>
  </si>
  <si>
    <t>NIKOLOV</t>
  </si>
  <si>
    <t>P383125721</t>
  </si>
  <si>
    <t>1041,7</t>
  </si>
  <si>
    <t>ΑΘΑΝΑΤΟΥ</t>
  </si>
  <si>
    <t>ΑΙ291958</t>
  </si>
  <si>
    <t>ΔΑΛΑΜΠΙΡΑ</t>
  </si>
  <si>
    <t>ΚΑΛΛΙΟΠΗ</t>
  </si>
  <si>
    <t>ΑΙ889654</t>
  </si>
  <si>
    <t>ΤΑΓΚΑ</t>
  </si>
  <si>
    <t>ΠΑΝΤΟΥΛΑ</t>
  </si>
  <si>
    <t>ΑΚ387082</t>
  </si>
  <si>
    <t>872,3</t>
  </si>
  <si>
    <t>1022,3</t>
  </si>
  <si>
    <t>ΜΠΟΝΤΗ</t>
  </si>
  <si>
    <t>ΖΩΗ</t>
  </si>
  <si>
    <t>ΑΘΑΝΑΣΙΟΣ</t>
  </si>
  <si>
    <t>ΑΒ157677</t>
  </si>
  <si>
    <t>ΑΡΧΟΝΤΙΔΟΥ</t>
  </si>
  <si>
    <t>ΑΝΑΣΤΑΣΙΑ</t>
  </si>
  <si>
    <t>ΙΣΑΑΚ</t>
  </si>
  <si>
    <t>Τ468530</t>
  </si>
  <si>
    <t>839,3</t>
  </si>
  <si>
    <t>1019,3</t>
  </si>
  <si>
    <t>ΚΑΙΜΑΚΑΜΗ</t>
  </si>
  <si>
    <t>ΧΡΥΣΗ</t>
  </si>
  <si>
    <t>ΑΚ632411</t>
  </si>
  <si>
    <t>ΜΠΟΖΟΝΕΛΟΥ</t>
  </si>
  <si>
    <t>ΠΕΤΡΟΣ</t>
  </si>
  <si>
    <t>ΑΕ786211</t>
  </si>
  <si>
    <t>ΚΑΛΛΙΝΗ</t>
  </si>
  <si>
    <t>ΑΕ167116</t>
  </si>
  <si>
    <t>971,3</t>
  </si>
  <si>
    <t>ΣΤΑΥΡΟΠΟΥΛΟΥ</t>
  </si>
  <si>
    <t>ΑΛΕΞΑΝΔΡΑ</t>
  </si>
  <si>
    <t>ΑΒ362508</t>
  </si>
  <si>
    <t>702-705-703</t>
  </si>
  <si>
    <t>ΒΛΑΧΟΣ</t>
  </si>
  <si>
    <t>ΓΡΗΓΟΡΙΟΣ</t>
  </si>
  <si>
    <t>ΑΖ810088</t>
  </si>
  <si>
    <t>ΚΑΡΑΛΗΣ</t>
  </si>
  <si>
    <t>ΧΡΗΣΤΟΣ</t>
  </si>
  <si>
    <t>ΑΑ472950</t>
  </si>
  <si>
    <t>ΤΣΙΦΡΙΚΑ</t>
  </si>
  <si>
    <t>ΑΓΓΕΛΙΚΗ</t>
  </si>
  <si>
    <t>ΣΠΥΡΙΔΩΝ</t>
  </si>
  <si>
    <t>ΑΙ181011</t>
  </si>
  <si>
    <t>ΚΟΚΚΙΝΗ</t>
  </si>
  <si>
    <t>ΘΕΜΙΣΤΟΚΛΗΣ</t>
  </si>
  <si>
    <t>ΑΗ399101</t>
  </si>
  <si>
    <t>ΚΟΥΛΙΔΟΥ</t>
  </si>
  <si>
    <t>ΙΩΑΝΝΑ</t>
  </si>
  <si>
    <t>Ξ544976</t>
  </si>
  <si>
    <t>944,9</t>
  </si>
  <si>
    <t>ΤΡΙΓΚΑΣ</t>
  </si>
  <si>
    <t>ΗΛΙΑΣ-ΑΝΔΡΕΑΣ</t>
  </si>
  <si>
    <t>ΑΒ608743</t>
  </si>
  <si>
    <t>ΚΑΡΑΚΙΧΑΓΙΑΣ</t>
  </si>
  <si>
    <t>ΧΡΥΣΟΣΤΟΜΟΣ</t>
  </si>
  <si>
    <t>ΑΖ199442</t>
  </si>
  <si>
    <t>ΜΠΟΛΩΤΗΣ</t>
  </si>
  <si>
    <t>ΜΙΧΑΗΛ</t>
  </si>
  <si>
    <t>ΑΒ852420</t>
  </si>
  <si>
    <t>916,3</t>
  </si>
  <si>
    <t>ΔΡΑΓΟΥΝΗΣ</t>
  </si>
  <si>
    <t>ΑΜ887786</t>
  </si>
  <si>
    <t>ΛΟΥΚΙΔΗΣ</t>
  </si>
  <si>
    <t>ΑΣΤΕΡΙΟΣ</t>
  </si>
  <si>
    <t>ΑΜ689143</t>
  </si>
  <si>
    <t>ΚΑΡΑΓΑΤΣΙΔΟΥ</t>
  </si>
  <si>
    <t>ΖΑΧΑΡΟΥΛΑ</t>
  </si>
  <si>
    <t>Χ261580</t>
  </si>
  <si>
    <t>909,7</t>
  </si>
  <si>
    <t>ΖΑΦΕΙΡΑΚΗ</t>
  </si>
  <si>
    <t>ΠΑΝΤΕΛΗΣ</t>
  </si>
  <si>
    <t>Φ150227</t>
  </si>
  <si>
    <t>709,5</t>
  </si>
  <si>
    <t>909,5</t>
  </si>
  <si>
    <t>ΚΑΡΑΓΙΑΝΝΗ</t>
  </si>
  <si>
    <t>ΑΝΝΑ</t>
  </si>
  <si>
    <t>Τ812213</t>
  </si>
  <si>
    <t>ΠΙΝΤΗ</t>
  </si>
  <si>
    <t>ΠΑΣΧΑΛΙΝΑ</t>
  </si>
  <si>
    <t>Χ492021</t>
  </si>
  <si>
    <t>698,5</t>
  </si>
  <si>
    <t>848,5</t>
  </si>
  <si>
    <t>ΝΑΤΣΙΟΥ</t>
  </si>
  <si>
    <t>ΑΘΗΝΑ</t>
  </si>
  <si>
    <t>ΑΖ745703</t>
  </si>
  <si>
    <t>621,5</t>
  </si>
  <si>
    <t>821,5</t>
  </si>
  <si>
    <t>704-703-705</t>
  </si>
  <si>
    <t>ΠΑΠΑΔΟΠΟΥΛΟΥ</t>
  </si>
  <si>
    <t>ΑΒ735791</t>
  </si>
  <si>
    <t>ΚΑΡΑΓΙΑΝΝΙΔΟΥ</t>
  </si>
  <si>
    <t>ΧΑΡΑΛΑΜΠΟΣ</t>
  </si>
  <si>
    <t>Ρ743089</t>
  </si>
  <si>
    <t>ΣΑΠΟΥΡΙΔΟΥ</t>
  </si>
  <si>
    <t>ΚΑΤΕΡΙΝΑ</t>
  </si>
  <si>
    <t>ΑΒΡΑΑΜ</t>
  </si>
  <si>
    <t>ΑΚ289443</t>
  </si>
  <si>
    <t>799,7</t>
  </si>
  <si>
    <t>ΡΙΖΟΥ</t>
  </si>
  <si>
    <t>ΑΕ660212</t>
  </si>
  <si>
    <t>789,8</t>
  </si>
  <si>
    <t>ΤΣΙΟΛΑ</t>
  </si>
  <si>
    <t>ΒΑΣΙΛΙΚΗ</t>
  </si>
  <si>
    <t>Χ753048</t>
  </si>
  <si>
    <t>784,3</t>
  </si>
  <si>
    <t>ΑΡΓΥΡΟΠΟΥΛΟΥ</t>
  </si>
  <si>
    <t>ΑΛΙΚΗ</t>
  </si>
  <si>
    <t>ΑΖ193184</t>
  </si>
  <si>
    <t>ΜΠΑΡΖΟΣ</t>
  </si>
  <si>
    <t>ΑΝ108720</t>
  </si>
  <si>
    <t>ΣΙΓΟΥΡΑ</t>
  </si>
  <si>
    <t>ΑΕ324531</t>
  </si>
  <si>
    <t>ΜΠΛΑΔΕΝΟΠΟΥΛΟΥ</t>
  </si>
  <si>
    <t>ΑΖ692896</t>
  </si>
  <si>
    <t>704-705</t>
  </si>
  <si>
    <t>ΨΩΜΙΑΔΟΥ</t>
  </si>
  <si>
    <t>ΑΒ729170</t>
  </si>
  <si>
    <t>ΟΜΟΥΡΤΖΑΝΗ</t>
  </si>
  <si>
    <t>ΚΥΡΙΑΚΟΣ</t>
  </si>
  <si>
    <t>ΑΙ675604</t>
  </si>
  <si>
    <t>665,5</t>
  </si>
  <si>
    <t>ΝΤΑΝΤΑΜΗ</t>
  </si>
  <si>
    <t>ΑΜ616851</t>
  </si>
  <si>
    <t>ΠΑΝΤΑΖΗ</t>
  </si>
  <si>
    <t>ΧΑΡΙΛΑΟΣ</t>
  </si>
  <si>
    <t>Χ879543</t>
  </si>
  <si>
    <t>ΑΡΙΤΖΗΣ</t>
  </si>
  <si>
    <t>ΗΛΙΑΣ</t>
  </si>
  <si>
    <t>Χ253430</t>
  </si>
  <si>
    <t>ΤΣΑΚΙΡΗΣ</t>
  </si>
  <si>
    <t>ΜΑΝΩΛΗΣ</t>
  </si>
  <si>
    <t>ΑΜ613279</t>
  </si>
  <si>
    <t>645,7</t>
  </si>
  <si>
    <t>ΠΑΤΗ</t>
  </si>
  <si>
    <t>ΜΑΡΙΑ-ΕΛΕΝΗ</t>
  </si>
  <si>
    <t>ΜΑΡΙΟΣ</t>
  </si>
  <si>
    <t>ΑΗ328364</t>
  </si>
  <si>
    <t>ΝΤΕΡΗ</t>
  </si>
  <si>
    <t>ΧΡΙΣΤΙΝΑ</t>
  </si>
  <si>
    <t>ΚΩΝ/ΝΟΣ</t>
  </si>
  <si>
    <t>Χ984087</t>
  </si>
  <si>
    <t>ΡΗΓΑ</t>
  </si>
  <si>
    <t>ΛΕΩΝΙΔΑΣ</t>
  </si>
  <si>
    <t>ΑΗ710695</t>
  </si>
  <si>
    <t>ΚΑΡΑΜΠΙΔΟΥ</t>
  </si>
  <si>
    <t>ΑΒ720362</t>
  </si>
  <si>
    <t>ΓΚΑΖΕΠΗΣ</t>
  </si>
  <si>
    <t>ΑΡΓΥΡΙΟΣ</t>
  </si>
  <si>
    <t>ΑΖ158419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</si>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</sst>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5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1482</v>
      </c>
      <c r="C8" t="s">
        <v>13</v>
      </c>
      <c r="D8" t="s">
        <v>14</v>
      </c>
      <c r="E8" t="s">
        <v>15</v>
      </c>
      <c r="F8" t="s">
        <v>16</v>
      </c>
      <c r="G8" t="str">
        <f>"201511004529"</f>
        <v>201511004529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0</v>
      </c>
      <c r="U8" t="s">
        <v>18</v>
      </c>
    </row>
    <row r="9" spans="1:21" x14ac:dyDescent="0.25">
      <c r="H9">
        <v>705</v>
      </c>
    </row>
    <row r="10" spans="1:21" x14ac:dyDescent="0.25">
      <c r="A10">
        <v>2</v>
      </c>
      <c r="B10">
        <v>1217</v>
      </c>
      <c r="C10" t="s">
        <v>19</v>
      </c>
      <c r="D10" t="s">
        <v>20</v>
      </c>
      <c r="E10" t="s">
        <v>21</v>
      </c>
      <c r="F10" t="s">
        <v>22</v>
      </c>
      <c r="G10" t="str">
        <f>"201512004957"</f>
        <v>201512004957</v>
      </c>
      <c r="H10" t="s">
        <v>23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 t="s">
        <v>24</v>
      </c>
    </row>
    <row r="11" spans="1:21" x14ac:dyDescent="0.25">
      <c r="H11">
        <v>705</v>
      </c>
    </row>
    <row r="12" spans="1:21" x14ac:dyDescent="0.25">
      <c r="A12">
        <v>3</v>
      </c>
      <c r="B12">
        <v>2197</v>
      </c>
      <c r="C12" t="s">
        <v>25</v>
      </c>
      <c r="D12" t="s">
        <v>26</v>
      </c>
      <c r="E12" t="s">
        <v>27</v>
      </c>
      <c r="F12" t="s">
        <v>28</v>
      </c>
      <c r="G12" t="str">
        <f>"201604000008"</f>
        <v>201604000008</v>
      </c>
      <c r="H12">
        <v>1045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>
        <v>1195</v>
      </c>
    </row>
    <row r="13" spans="1:21" x14ac:dyDescent="0.25">
      <c r="H13" t="s">
        <v>29</v>
      </c>
    </row>
    <row r="14" spans="1:21" x14ac:dyDescent="0.25">
      <c r="A14">
        <v>4</v>
      </c>
      <c r="B14">
        <v>1253</v>
      </c>
      <c r="C14" t="s">
        <v>30</v>
      </c>
      <c r="D14" t="s">
        <v>26</v>
      </c>
      <c r="E14" t="s">
        <v>31</v>
      </c>
      <c r="F14" t="s">
        <v>32</v>
      </c>
      <c r="G14" t="str">
        <f>"201606000078"</f>
        <v>201606000078</v>
      </c>
      <c r="H14">
        <v>1100</v>
      </c>
      <c r="I14">
        <v>0</v>
      </c>
      <c r="J14">
        <v>70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1</v>
      </c>
      <c r="U14">
        <v>1170</v>
      </c>
    </row>
    <row r="15" spans="1:21" x14ac:dyDescent="0.25">
      <c r="H15" t="s">
        <v>33</v>
      </c>
    </row>
    <row r="16" spans="1:21" x14ac:dyDescent="0.25">
      <c r="A16">
        <v>5</v>
      </c>
      <c r="B16">
        <v>2157</v>
      </c>
      <c r="C16" t="s">
        <v>34</v>
      </c>
      <c r="D16" t="s">
        <v>35</v>
      </c>
      <c r="E16" t="s">
        <v>21</v>
      </c>
      <c r="F16" t="s">
        <v>36</v>
      </c>
      <c r="G16" t="str">
        <f>"200807000163"</f>
        <v>200807000163</v>
      </c>
      <c r="H16">
        <v>990</v>
      </c>
      <c r="I16">
        <v>150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>
        <v>1170</v>
      </c>
    </row>
    <row r="17" spans="1:21" x14ac:dyDescent="0.25">
      <c r="H17" t="s">
        <v>37</v>
      </c>
    </row>
    <row r="18" spans="1:21" x14ac:dyDescent="0.25">
      <c r="A18">
        <v>6</v>
      </c>
      <c r="B18">
        <v>2234</v>
      </c>
      <c r="C18" t="s">
        <v>38</v>
      </c>
      <c r="D18" t="s">
        <v>39</v>
      </c>
      <c r="E18" t="s">
        <v>40</v>
      </c>
      <c r="F18" t="s">
        <v>41</v>
      </c>
      <c r="G18" t="str">
        <f>"00139309"</f>
        <v>00139309</v>
      </c>
      <c r="H18">
        <v>990</v>
      </c>
      <c r="I18">
        <v>150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0</v>
      </c>
      <c r="U18">
        <v>1170</v>
      </c>
    </row>
    <row r="19" spans="1:21" x14ac:dyDescent="0.25">
      <c r="H19" t="s">
        <v>42</v>
      </c>
    </row>
    <row r="20" spans="1:21" x14ac:dyDescent="0.25">
      <c r="A20">
        <v>7</v>
      </c>
      <c r="B20">
        <v>2884</v>
      </c>
      <c r="C20" t="s">
        <v>43</v>
      </c>
      <c r="D20" t="s">
        <v>44</v>
      </c>
      <c r="E20" t="s">
        <v>45</v>
      </c>
      <c r="F20" t="s">
        <v>46</v>
      </c>
      <c r="G20" t="str">
        <f>"200801004239"</f>
        <v>200801004239</v>
      </c>
      <c r="H20">
        <v>946</v>
      </c>
      <c r="I20">
        <v>150</v>
      </c>
      <c r="J20">
        <v>70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0</v>
      </c>
      <c r="U20">
        <v>1166</v>
      </c>
    </row>
    <row r="21" spans="1:21" x14ac:dyDescent="0.25">
      <c r="H21" t="s">
        <v>47</v>
      </c>
    </row>
    <row r="22" spans="1:21" x14ac:dyDescent="0.25">
      <c r="A22">
        <v>8</v>
      </c>
      <c r="B22">
        <v>1590</v>
      </c>
      <c r="C22" t="s">
        <v>48</v>
      </c>
      <c r="D22" t="s">
        <v>49</v>
      </c>
      <c r="E22" t="s">
        <v>21</v>
      </c>
      <c r="F22" t="s">
        <v>50</v>
      </c>
      <c r="G22" t="str">
        <f>"201510003485"</f>
        <v>201510003485</v>
      </c>
      <c r="H22" t="s">
        <v>51</v>
      </c>
      <c r="I22">
        <v>150</v>
      </c>
      <c r="J22">
        <v>50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0</v>
      </c>
      <c r="U22" t="s">
        <v>52</v>
      </c>
    </row>
    <row r="23" spans="1:21" x14ac:dyDescent="0.25">
      <c r="H23">
        <v>705</v>
      </c>
    </row>
    <row r="24" spans="1:21" x14ac:dyDescent="0.25">
      <c r="A24">
        <v>9</v>
      </c>
      <c r="B24">
        <v>775</v>
      </c>
      <c r="C24" t="s">
        <v>53</v>
      </c>
      <c r="D24" t="s">
        <v>54</v>
      </c>
      <c r="E24" t="s">
        <v>55</v>
      </c>
      <c r="F24" t="s">
        <v>56</v>
      </c>
      <c r="G24" t="str">
        <f>"201103000163"</f>
        <v>201103000163</v>
      </c>
      <c r="H24">
        <v>968</v>
      </c>
      <c r="I24">
        <v>150</v>
      </c>
      <c r="J24">
        <v>30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0</v>
      </c>
      <c r="U24">
        <v>1148</v>
      </c>
    </row>
    <row r="25" spans="1:21" x14ac:dyDescent="0.25">
      <c r="H25" t="s">
        <v>57</v>
      </c>
    </row>
    <row r="26" spans="1:21" x14ac:dyDescent="0.25">
      <c r="A26">
        <v>10</v>
      </c>
      <c r="B26">
        <v>1055</v>
      </c>
      <c r="C26" t="s">
        <v>58</v>
      </c>
      <c r="D26" t="s">
        <v>21</v>
      </c>
      <c r="E26" t="s">
        <v>59</v>
      </c>
      <c r="F26" t="s">
        <v>60</v>
      </c>
      <c r="G26" t="str">
        <f>"00004230"</f>
        <v>00004230</v>
      </c>
      <c r="H26" t="s">
        <v>61</v>
      </c>
      <c r="I26">
        <v>0</v>
      </c>
      <c r="J26">
        <v>70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0</v>
      </c>
      <c r="U26" t="s">
        <v>62</v>
      </c>
    </row>
    <row r="27" spans="1:21" x14ac:dyDescent="0.25">
      <c r="H27">
        <v>705</v>
      </c>
    </row>
    <row r="28" spans="1:21" x14ac:dyDescent="0.25">
      <c r="A28">
        <v>11</v>
      </c>
      <c r="B28">
        <v>1874</v>
      </c>
      <c r="C28" t="s">
        <v>63</v>
      </c>
      <c r="D28" t="s">
        <v>64</v>
      </c>
      <c r="E28" t="s">
        <v>40</v>
      </c>
      <c r="F28" t="s">
        <v>65</v>
      </c>
      <c r="G28" t="str">
        <f>"201511034932"</f>
        <v>201511034932</v>
      </c>
      <c r="H28">
        <v>957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0</v>
      </c>
      <c r="U28">
        <v>1107</v>
      </c>
    </row>
    <row r="29" spans="1:21" x14ac:dyDescent="0.25">
      <c r="H29">
        <v>705</v>
      </c>
    </row>
    <row r="30" spans="1:21" x14ac:dyDescent="0.25">
      <c r="A30">
        <v>12</v>
      </c>
      <c r="B30">
        <v>593</v>
      </c>
      <c r="C30" t="s">
        <v>66</v>
      </c>
      <c r="D30" t="s">
        <v>67</v>
      </c>
      <c r="E30" t="s">
        <v>68</v>
      </c>
      <c r="F30" t="s">
        <v>69</v>
      </c>
      <c r="G30" t="str">
        <f>"201511017582"</f>
        <v>201511017582</v>
      </c>
      <c r="H30" t="s">
        <v>70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0</v>
      </c>
      <c r="U30" t="s">
        <v>71</v>
      </c>
    </row>
    <row r="31" spans="1:21" x14ac:dyDescent="0.25">
      <c r="H31" t="s">
        <v>72</v>
      </c>
    </row>
    <row r="32" spans="1:21" x14ac:dyDescent="0.25">
      <c r="A32">
        <v>13</v>
      </c>
      <c r="B32">
        <v>754</v>
      </c>
      <c r="C32" t="s">
        <v>73</v>
      </c>
      <c r="D32" t="s">
        <v>74</v>
      </c>
      <c r="E32" t="s">
        <v>75</v>
      </c>
      <c r="F32" t="s">
        <v>76</v>
      </c>
      <c r="G32" t="str">
        <f>"00228597"</f>
        <v>00228597</v>
      </c>
      <c r="H32" t="s">
        <v>77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0</v>
      </c>
      <c r="U32" t="s">
        <v>77</v>
      </c>
    </row>
    <row r="33" spans="1:21" x14ac:dyDescent="0.25">
      <c r="H33" t="s">
        <v>78</v>
      </c>
    </row>
    <row r="34" spans="1:21" x14ac:dyDescent="0.25">
      <c r="A34">
        <v>14</v>
      </c>
      <c r="B34">
        <v>58</v>
      </c>
      <c r="C34" t="s">
        <v>79</v>
      </c>
      <c r="D34" t="s">
        <v>80</v>
      </c>
      <c r="E34" t="s">
        <v>81</v>
      </c>
      <c r="F34" t="s">
        <v>82</v>
      </c>
      <c r="G34" t="str">
        <f>"200804000249"</f>
        <v>200804000249</v>
      </c>
      <c r="H34" t="s">
        <v>77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0</v>
      </c>
      <c r="U34" t="s">
        <v>77</v>
      </c>
    </row>
    <row r="35" spans="1:21" x14ac:dyDescent="0.25">
      <c r="H35">
        <v>705</v>
      </c>
    </row>
    <row r="36" spans="1:21" x14ac:dyDescent="0.25">
      <c r="A36">
        <v>15</v>
      </c>
      <c r="B36">
        <v>1913</v>
      </c>
      <c r="C36" t="s">
        <v>83</v>
      </c>
      <c r="D36" t="s">
        <v>84</v>
      </c>
      <c r="E36" t="s">
        <v>40</v>
      </c>
      <c r="F36" t="s">
        <v>85</v>
      </c>
      <c r="G36" t="str">
        <f>"00024792"</f>
        <v>00024792</v>
      </c>
      <c r="H36" t="s">
        <v>86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0</v>
      </c>
      <c r="U36" t="s">
        <v>87</v>
      </c>
    </row>
    <row r="37" spans="1:21" x14ac:dyDescent="0.25">
      <c r="H37">
        <v>705</v>
      </c>
    </row>
    <row r="38" spans="1:21" x14ac:dyDescent="0.25">
      <c r="A38">
        <v>16</v>
      </c>
      <c r="B38">
        <v>1596</v>
      </c>
      <c r="C38" t="s">
        <v>88</v>
      </c>
      <c r="D38" t="s">
        <v>89</v>
      </c>
      <c r="E38" t="s">
        <v>55</v>
      </c>
      <c r="F38" t="s">
        <v>90</v>
      </c>
      <c r="G38" t="str">
        <f>"201511039382"</f>
        <v>201511039382</v>
      </c>
      <c r="H38" t="s">
        <v>91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2</v>
      </c>
      <c r="U38" t="s">
        <v>91</v>
      </c>
    </row>
    <row r="39" spans="1:21" x14ac:dyDescent="0.25">
      <c r="H39">
        <v>705</v>
      </c>
    </row>
    <row r="40" spans="1:21" x14ac:dyDescent="0.25">
      <c r="A40">
        <v>17</v>
      </c>
      <c r="B40">
        <v>317</v>
      </c>
      <c r="C40" t="s">
        <v>92</v>
      </c>
      <c r="D40" t="s">
        <v>93</v>
      </c>
      <c r="E40" t="s">
        <v>94</v>
      </c>
      <c r="F40" t="s">
        <v>95</v>
      </c>
      <c r="G40" t="str">
        <f>"201511035534"</f>
        <v>201511035534</v>
      </c>
      <c r="H40" t="s">
        <v>96</v>
      </c>
      <c r="I40">
        <v>0</v>
      </c>
      <c r="J40">
        <v>30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T40">
        <v>0</v>
      </c>
      <c r="U40" t="s">
        <v>97</v>
      </c>
    </row>
    <row r="41" spans="1:21" x14ac:dyDescent="0.25">
      <c r="H41">
        <v>705</v>
      </c>
    </row>
    <row r="42" spans="1:21" x14ac:dyDescent="0.25">
      <c r="A42">
        <v>18</v>
      </c>
      <c r="B42">
        <v>1105</v>
      </c>
      <c r="C42" t="s">
        <v>98</v>
      </c>
      <c r="D42" t="s">
        <v>99</v>
      </c>
      <c r="E42" t="s">
        <v>100</v>
      </c>
      <c r="F42" t="s">
        <v>101</v>
      </c>
      <c r="G42" t="str">
        <f>"00002117"</f>
        <v>00002117</v>
      </c>
      <c r="H42" t="s">
        <v>102</v>
      </c>
      <c r="I42">
        <v>0</v>
      </c>
      <c r="J42">
        <v>30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2</v>
      </c>
      <c r="U42" t="s">
        <v>103</v>
      </c>
    </row>
    <row r="43" spans="1:21" x14ac:dyDescent="0.25">
      <c r="H43" t="s">
        <v>37</v>
      </c>
    </row>
    <row r="44" spans="1:21" x14ac:dyDescent="0.25">
      <c r="A44">
        <v>19</v>
      </c>
      <c r="B44">
        <v>684</v>
      </c>
      <c r="C44" t="s">
        <v>104</v>
      </c>
      <c r="D44" t="s">
        <v>105</v>
      </c>
      <c r="E44" t="s">
        <v>106</v>
      </c>
      <c r="F44" t="s">
        <v>107</v>
      </c>
      <c r="G44" t="str">
        <f>"201402003015"</f>
        <v>201402003015</v>
      </c>
      <c r="H44" t="s">
        <v>108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1</v>
      </c>
      <c r="U44" t="s">
        <v>108</v>
      </c>
    </row>
    <row r="45" spans="1:21" x14ac:dyDescent="0.25">
      <c r="H45" t="s">
        <v>29</v>
      </c>
    </row>
    <row r="46" spans="1:21" x14ac:dyDescent="0.25">
      <c r="A46">
        <v>20</v>
      </c>
      <c r="B46">
        <v>1372</v>
      </c>
      <c r="C46" t="s">
        <v>109</v>
      </c>
      <c r="D46" t="s">
        <v>110</v>
      </c>
      <c r="E46" t="s">
        <v>40</v>
      </c>
      <c r="F46" t="s">
        <v>111</v>
      </c>
      <c r="G46" t="str">
        <f>"201201000077"</f>
        <v>201201000077</v>
      </c>
      <c r="H46" t="s">
        <v>112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0</v>
      </c>
      <c r="U46" t="s">
        <v>112</v>
      </c>
    </row>
    <row r="47" spans="1:21" x14ac:dyDescent="0.25">
      <c r="H47" t="s">
        <v>57</v>
      </c>
    </row>
    <row r="48" spans="1:21" x14ac:dyDescent="0.25">
      <c r="A48">
        <v>21</v>
      </c>
      <c r="B48">
        <v>1028</v>
      </c>
      <c r="C48" t="s">
        <v>113</v>
      </c>
      <c r="D48" t="s">
        <v>114</v>
      </c>
      <c r="E48" t="s">
        <v>115</v>
      </c>
      <c r="F48" t="s">
        <v>116</v>
      </c>
      <c r="G48" t="str">
        <f>"201510004559"</f>
        <v>201510004559</v>
      </c>
      <c r="H48" t="s">
        <v>117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0</v>
      </c>
      <c r="U48" t="s">
        <v>117</v>
      </c>
    </row>
    <row r="49" spans="1:21" x14ac:dyDescent="0.25">
      <c r="H49">
        <v>705</v>
      </c>
    </row>
    <row r="50" spans="1:21" x14ac:dyDescent="0.25">
      <c r="A50">
        <v>22</v>
      </c>
      <c r="B50">
        <v>98</v>
      </c>
      <c r="C50" t="s">
        <v>118</v>
      </c>
      <c r="D50" t="s">
        <v>89</v>
      </c>
      <c r="E50" t="s">
        <v>68</v>
      </c>
      <c r="F50" t="s">
        <v>119</v>
      </c>
      <c r="G50" t="str">
        <f>"201511007231"</f>
        <v>201511007231</v>
      </c>
      <c r="H50" t="s">
        <v>120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0</v>
      </c>
      <c r="U50" t="s">
        <v>120</v>
      </c>
    </row>
    <row r="51" spans="1:21" x14ac:dyDescent="0.25">
      <c r="H51">
        <v>705</v>
      </c>
    </row>
    <row r="52" spans="1:21" x14ac:dyDescent="0.25">
      <c r="A52">
        <v>23</v>
      </c>
      <c r="B52">
        <v>1645</v>
      </c>
      <c r="C52" t="s">
        <v>121</v>
      </c>
      <c r="D52" t="s">
        <v>122</v>
      </c>
      <c r="E52" t="s">
        <v>123</v>
      </c>
      <c r="F52" t="s">
        <v>124</v>
      </c>
      <c r="G52" t="str">
        <f>"201506004225"</f>
        <v>201506004225</v>
      </c>
      <c r="H52" t="s">
        <v>125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0</v>
      </c>
      <c r="U52" t="s">
        <v>125</v>
      </c>
    </row>
    <row r="53" spans="1:21" x14ac:dyDescent="0.25">
      <c r="H53">
        <v>705</v>
      </c>
    </row>
    <row r="54" spans="1:21" x14ac:dyDescent="0.25">
      <c r="A54">
        <v>24</v>
      </c>
      <c r="B54">
        <v>2236</v>
      </c>
      <c r="C54" t="s">
        <v>126</v>
      </c>
      <c r="D54" t="s">
        <v>26</v>
      </c>
      <c r="E54" t="s">
        <v>55</v>
      </c>
      <c r="F54" t="s">
        <v>127</v>
      </c>
      <c r="G54" t="str">
        <f>"201511039236"</f>
        <v>201511039236</v>
      </c>
      <c r="H54">
        <v>1034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T54">
        <v>0</v>
      </c>
      <c r="U54">
        <v>1034</v>
      </c>
    </row>
    <row r="55" spans="1:21" x14ac:dyDescent="0.25">
      <c r="H55">
        <v>705</v>
      </c>
    </row>
    <row r="56" spans="1:21" x14ac:dyDescent="0.25">
      <c r="A56">
        <v>25</v>
      </c>
      <c r="B56">
        <v>2551</v>
      </c>
      <c r="C56" t="s">
        <v>128</v>
      </c>
      <c r="D56" t="s">
        <v>129</v>
      </c>
      <c r="E56" t="s">
        <v>106</v>
      </c>
      <c r="F56" t="s">
        <v>130</v>
      </c>
      <c r="G56" t="str">
        <f>"00230893"</f>
        <v>00230893</v>
      </c>
      <c r="H56">
        <v>1023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T56">
        <v>0</v>
      </c>
      <c r="U56">
        <v>1023</v>
      </c>
    </row>
    <row r="57" spans="1:21" x14ac:dyDescent="0.25">
      <c r="H57">
        <v>705</v>
      </c>
    </row>
    <row r="58" spans="1:21" x14ac:dyDescent="0.25">
      <c r="A58">
        <v>26</v>
      </c>
      <c r="B58">
        <v>3200</v>
      </c>
      <c r="C58" t="s">
        <v>131</v>
      </c>
      <c r="D58" t="s">
        <v>132</v>
      </c>
      <c r="E58" t="s">
        <v>21</v>
      </c>
      <c r="F58" t="s">
        <v>133</v>
      </c>
      <c r="G58" t="str">
        <f>"00044820"</f>
        <v>00044820</v>
      </c>
      <c r="H58" t="s">
        <v>134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2</v>
      </c>
      <c r="U58" t="s">
        <v>135</v>
      </c>
    </row>
    <row r="59" spans="1:21" x14ac:dyDescent="0.25">
      <c r="H59" t="s">
        <v>37</v>
      </c>
    </row>
    <row r="60" spans="1:21" x14ac:dyDescent="0.25">
      <c r="A60">
        <v>27</v>
      </c>
      <c r="B60">
        <v>1566</v>
      </c>
      <c r="C60" t="s">
        <v>136</v>
      </c>
      <c r="D60" t="s">
        <v>137</v>
      </c>
      <c r="E60" t="s">
        <v>138</v>
      </c>
      <c r="F60" t="s">
        <v>139</v>
      </c>
      <c r="G60" t="str">
        <f>"201511015683"</f>
        <v>201511015683</v>
      </c>
      <c r="H60">
        <v>990</v>
      </c>
      <c r="I60">
        <v>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T60">
        <v>2</v>
      </c>
      <c r="U60">
        <v>1020</v>
      </c>
    </row>
    <row r="61" spans="1:21" x14ac:dyDescent="0.25">
      <c r="H61">
        <v>705</v>
      </c>
    </row>
    <row r="62" spans="1:21" x14ac:dyDescent="0.25">
      <c r="A62">
        <v>28</v>
      </c>
      <c r="B62">
        <v>127</v>
      </c>
      <c r="C62" t="s">
        <v>140</v>
      </c>
      <c r="D62" t="s">
        <v>141</v>
      </c>
      <c r="E62" t="s">
        <v>142</v>
      </c>
      <c r="F62" t="s">
        <v>143</v>
      </c>
      <c r="G62" t="str">
        <f>"00060372"</f>
        <v>00060372</v>
      </c>
      <c r="H62" t="s">
        <v>144</v>
      </c>
      <c r="I62">
        <v>150</v>
      </c>
      <c r="J62">
        <v>30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T62">
        <v>0</v>
      </c>
      <c r="U62" t="s">
        <v>145</v>
      </c>
    </row>
    <row r="63" spans="1:21" x14ac:dyDescent="0.25">
      <c r="H63">
        <v>705</v>
      </c>
    </row>
    <row r="64" spans="1:21" x14ac:dyDescent="0.25">
      <c r="A64">
        <v>29</v>
      </c>
      <c r="B64">
        <v>745</v>
      </c>
      <c r="C64" t="s">
        <v>146</v>
      </c>
      <c r="D64" t="s">
        <v>147</v>
      </c>
      <c r="E64" t="s">
        <v>81</v>
      </c>
      <c r="F64" t="s">
        <v>148</v>
      </c>
      <c r="G64" t="str">
        <f>"201511011703"</f>
        <v>201511011703</v>
      </c>
      <c r="H64">
        <v>990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T64">
        <v>0</v>
      </c>
      <c r="U64">
        <v>990</v>
      </c>
    </row>
    <row r="65" spans="1:21" x14ac:dyDescent="0.25">
      <c r="H65">
        <v>705</v>
      </c>
    </row>
    <row r="66" spans="1:21" x14ac:dyDescent="0.25">
      <c r="A66">
        <v>30</v>
      </c>
      <c r="B66">
        <v>1260</v>
      </c>
      <c r="C66" t="s">
        <v>149</v>
      </c>
      <c r="D66" t="s">
        <v>80</v>
      </c>
      <c r="E66" t="s">
        <v>150</v>
      </c>
      <c r="F66" t="s">
        <v>151</v>
      </c>
      <c r="G66" t="str">
        <f>"200903000130"</f>
        <v>200903000130</v>
      </c>
      <c r="H66">
        <v>825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0</v>
      </c>
      <c r="U66">
        <v>975</v>
      </c>
    </row>
    <row r="67" spans="1:21" x14ac:dyDescent="0.25">
      <c r="H67">
        <v>705</v>
      </c>
    </row>
    <row r="68" spans="1:21" x14ac:dyDescent="0.25">
      <c r="A68">
        <v>31</v>
      </c>
      <c r="B68">
        <v>720</v>
      </c>
      <c r="C68" t="s">
        <v>152</v>
      </c>
      <c r="D68" t="s">
        <v>89</v>
      </c>
      <c r="E68" t="s">
        <v>39</v>
      </c>
      <c r="F68" t="s">
        <v>153</v>
      </c>
      <c r="G68" t="str">
        <f>"00225960"</f>
        <v>00225960</v>
      </c>
      <c r="H68" t="s">
        <v>154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0</v>
      </c>
      <c r="U68" t="s">
        <v>154</v>
      </c>
    </row>
    <row r="69" spans="1:21" x14ac:dyDescent="0.25">
      <c r="H69" t="s">
        <v>33</v>
      </c>
    </row>
    <row r="70" spans="1:21" x14ac:dyDescent="0.25">
      <c r="A70">
        <v>32</v>
      </c>
      <c r="B70">
        <v>3110</v>
      </c>
      <c r="C70" t="s">
        <v>155</v>
      </c>
      <c r="D70" t="s">
        <v>156</v>
      </c>
      <c r="E70" t="s">
        <v>21</v>
      </c>
      <c r="F70" t="s">
        <v>157</v>
      </c>
      <c r="G70" t="str">
        <f>"200802009922"</f>
        <v>200802009922</v>
      </c>
      <c r="H70">
        <v>869</v>
      </c>
      <c r="I70">
        <v>0</v>
      </c>
      <c r="J70">
        <v>70</v>
      </c>
      <c r="K70">
        <v>0</v>
      </c>
      <c r="L70">
        <v>0</v>
      </c>
      <c r="M70">
        <v>30</v>
      </c>
      <c r="N70">
        <v>0</v>
      </c>
      <c r="O70">
        <v>0</v>
      </c>
      <c r="P70">
        <v>0</v>
      </c>
      <c r="Q70">
        <v>0</v>
      </c>
      <c r="R70">
        <v>0</v>
      </c>
      <c r="T70">
        <v>0</v>
      </c>
      <c r="U70">
        <v>969</v>
      </c>
    </row>
    <row r="71" spans="1:21" x14ac:dyDescent="0.25">
      <c r="H71" t="s">
        <v>158</v>
      </c>
    </row>
    <row r="72" spans="1:21" x14ac:dyDescent="0.25">
      <c r="A72">
        <v>33</v>
      </c>
      <c r="B72">
        <v>2830</v>
      </c>
      <c r="C72" t="s">
        <v>159</v>
      </c>
      <c r="D72" t="s">
        <v>160</v>
      </c>
      <c r="E72" t="s">
        <v>21</v>
      </c>
      <c r="F72" t="s">
        <v>161</v>
      </c>
      <c r="G72" t="str">
        <f>"201511032803"</f>
        <v>201511032803</v>
      </c>
      <c r="H72">
        <v>935</v>
      </c>
      <c r="I72">
        <v>0</v>
      </c>
      <c r="J72">
        <v>30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T72">
        <v>0</v>
      </c>
      <c r="U72">
        <v>965</v>
      </c>
    </row>
    <row r="73" spans="1:21" x14ac:dyDescent="0.25">
      <c r="H73">
        <v>705</v>
      </c>
    </row>
    <row r="74" spans="1:21" x14ac:dyDescent="0.25">
      <c r="A74">
        <v>34</v>
      </c>
      <c r="B74">
        <v>2364</v>
      </c>
      <c r="C74" t="s">
        <v>162</v>
      </c>
      <c r="D74" t="s">
        <v>163</v>
      </c>
      <c r="E74" t="s">
        <v>81</v>
      </c>
      <c r="F74" t="s">
        <v>164</v>
      </c>
      <c r="G74" t="str">
        <f>"201511016817"</f>
        <v>201511016817</v>
      </c>
      <c r="H74" t="s">
        <v>51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T74">
        <v>0</v>
      </c>
      <c r="U74" t="s">
        <v>51</v>
      </c>
    </row>
    <row r="75" spans="1:21" x14ac:dyDescent="0.25">
      <c r="H75" t="s">
        <v>29</v>
      </c>
    </row>
    <row r="76" spans="1:21" x14ac:dyDescent="0.25">
      <c r="A76">
        <v>35</v>
      </c>
      <c r="B76">
        <v>1649</v>
      </c>
      <c r="C76" t="s">
        <v>165</v>
      </c>
      <c r="D76" t="s">
        <v>166</v>
      </c>
      <c r="E76" t="s">
        <v>167</v>
      </c>
      <c r="F76" t="s">
        <v>168</v>
      </c>
      <c r="G76" t="str">
        <f>"201511013721"</f>
        <v>201511013721</v>
      </c>
      <c r="H76">
        <v>957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T76">
        <v>0</v>
      </c>
      <c r="U76">
        <v>957</v>
      </c>
    </row>
    <row r="77" spans="1:21" x14ac:dyDescent="0.25">
      <c r="H77" t="s">
        <v>37</v>
      </c>
    </row>
    <row r="78" spans="1:21" x14ac:dyDescent="0.25">
      <c r="A78">
        <v>36</v>
      </c>
      <c r="B78">
        <v>3135</v>
      </c>
      <c r="C78" t="s">
        <v>169</v>
      </c>
      <c r="D78" t="s">
        <v>74</v>
      </c>
      <c r="E78" t="s">
        <v>170</v>
      </c>
      <c r="F78" t="s">
        <v>171</v>
      </c>
      <c r="G78" t="str">
        <f>"201511017436"</f>
        <v>201511017436</v>
      </c>
      <c r="H78">
        <v>946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T78">
        <v>0</v>
      </c>
      <c r="U78">
        <v>946</v>
      </c>
    </row>
    <row r="79" spans="1:21" x14ac:dyDescent="0.25">
      <c r="H79">
        <v>705</v>
      </c>
    </row>
    <row r="80" spans="1:21" x14ac:dyDescent="0.25">
      <c r="A80">
        <v>37</v>
      </c>
      <c r="B80">
        <v>1618</v>
      </c>
      <c r="C80" t="s">
        <v>172</v>
      </c>
      <c r="D80" t="s">
        <v>173</v>
      </c>
      <c r="E80" t="s">
        <v>163</v>
      </c>
      <c r="F80" t="s">
        <v>174</v>
      </c>
      <c r="G80" t="str">
        <f>"200802001068"</f>
        <v>200802001068</v>
      </c>
      <c r="H80" t="s">
        <v>175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0</v>
      </c>
      <c r="U80" t="s">
        <v>175</v>
      </c>
    </row>
    <row r="81" spans="1:21" x14ac:dyDescent="0.25">
      <c r="H81">
        <v>705</v>
      </c>
    </row>
    <row r="82" spans="1:21" x14ac:dyDescent="0.25">
      <c r="A82">
        <v>38</v>
      </c>
      <c r="B82">
        <v>49</v>
      </c>
      <c r="C82" t="s">
        <v>176</v>
      </c>
      <c r="D82" t="s">
        <v>177</v>
      </c>
      <c r="E82" t="s">
        <v>138</v>
      </c>
      <c r="F82" t="s">
        <v>178</v>
      </c>
      <c r="G82" t="str">
        <f>"201511013266"</f>
        <v>201511013266</v>
      </c>
      <c r="H82">
        <v>935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0</v>
      </c>
      <c r="U82">
        <v>935</v>
      </c>
    </row>
    <row r="83" spans="1:21" x14ac:dyDescent="0.25">
      <c r="H83">
        <v>705</v>
      </c>
    </row>
    <row r="84" spans="1:21" x14ac:dyDescent="0.25">
      <c r="A84">
        <v>39</v>
      </c>
      <c r="B84">
        <v>1340</v>
      </c>
      <c r="C84" t="s">
        <v>179</v>
      </c>
      <c r="D84" t="s">
        <v>40</v>
      </c>
      <c r="E84" t="s">
        <v>180</v>
      </c>
      <c r="F84" t="s">
        <v>181</v>
      </c>
      <c r="G84" t="str">
        <f>"201504002554"</f>
        <v>201504002554</v>
      </c>
      <c r="H84">
        <v>880</v>
      </c>
      <c r="I84">
        <v>0</v>
      </c>
      <c r="J84">
        <v>50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1</v>
      </c>
      <c r="U84">
        <v>930</v>
      </c>
    </row>
    <row r="85" spans="1:21" x14ac:dyDescent="0.25">
      <c r="H85">
        <v>705</v>
      </c>
    </row>
    <row r="86" spans="1:21" x14ac:dyDescent="0.25">
      <c r="A86">
        <v>40</v>
      </c>
      <c r="B86">
        <v>598</v>
      </c>
      <c r="C86" t="s">
        <v>182</v>
      </c>
      <c r="D86" t="s">
        <v>183</v>
      </c>
      <c r="E86" t="s">
        <v>39</v>
      </c>
      <c r="F86" t="s">
        <v>184</v>
      </c>
      <c r="G86" t="str">
        <f>"201511030142"</f>
        <v>201511030142</v>
      </c>
      <c r="H86" t="s">
        <v>185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0</v>
      </c>
      <c r="U86" t="s">
        <v>185</v>
      </c>
    </row>
    <row r="87" spans="1:21" x14ac:dyDescent="0.25">
      <c r="H87">
        <v>705</v>
      </c>
    </row>
    <row r="88" spans="1:21" x14ac:dyDescent="0.25">
      <c r="A88">
        <v>41</v>
      </c>
      <c r="B88">
        <v>1690</v>
      </c>
      <c r="C88" t="s">
        <v>186</v>
      </c>
      <c r="D88" t="s">
        <v>68</v>
      </c>
      <c r="E88" t="s">
        <v>81</v>
      </c>
      <c r="F88" t="s">
        <v>187</v>
      </c>
      <c r="G88" t="str">
        <f>"200802010460"</f>
        <v>200802010460</v>
      </c>
      <c r="H88">
        <v>880</v>
      </c>
      <c r="I88">
        <v>0</v>
      </c>
      <c r="J88">
        <v>30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T88">
        <v>0</v>
      </c>
      <c r="U88">
        <v>910</v>
      </c>
    </row>
    <row r="89" spans="1:21" x14ac:dyDescent="0.25">
      <c r="H89">
        <v>705</v>
      </c>
    </row>
    <row r="90" spans="1:21" x14ac:dyDescent="0.25">
      <c r="A90">
        <v>42</v>
      </c>
      <c r="B90">
        <v>1660</v>
      </c>
      <c r="C90" t="s">
        <v>188</v>
      </c>
      <c r="D90" t="s">
        <v>81</v>
      </c>
      <c r="E90" t="s">
        <v>189</v>
      </c>
      <c r="F90" t="s">
        <v>190</v>
      </c>
      <c r="G90" t="str">
        <f>"200901000187"</f>
        <v>200901000187</v>
      </c>
      <c r="H90">
        <v>880</v>
      </c>
      <c r="I90">
        <v>0</v>
      </c>
      <c r="J90">
        <v>30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T90">
        <v>0</v>
      </c>
      <c r="U90">
        <v>910</v>
      </c>
    </row>
    <row r="91" spans="1:21" x14ac:dyDescent="0.25">
      <c r="H91">
        <v>705</v>
      </c>
    </row>
    <row r="92" spans="1:21" x14ac:dyDescent="0.25">
      <c r="A92">
        <v>43</v>
      </c>
      <c r="B92">
        <v>552</v>
      </c>
      <c r="C92" t="s">
        <v>191</v>
      </c>
      <c r="D92" t="s">
        <v>192</v>
      </c>
      <c r="E92" t="s">
        <v>163</v>
      </c>
      <c r="F92" t="s">
        <v>193</v>
      </c>
      <c r="G92" t="str">
        <f>"201510003970"</f>
        <v>201510003970</v>
      </c>
      <c r="H92" t="s">
        <v>194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T92">
        <v>0</v>
      </c>
      <c r="U92" t="s">
        <v>194</v>
      </c>
    </row>
    <row r="93" spans="1:21" x14ac:dyDescent="0.25">
      <c r="H93">
        <v>705</v>
      </c>
    </row>
    <row r="94" spans="1:21" x14ac:dyDescent="0.25">
      <c r="A94">
        <v>44</v>
      </c>
      <c r="B94">
        <v>536</v>
      </c>
      <c r="C94" t="s">
        <v>195</v>
      </c>
      <c r="D94" t="s">
        <v>80</v>
      </c>
      <c r="E94" t="s">
        <v>196</v>
      </c>
      <c r="F94" t="s">
        <v>197</v>
      </c>
      <c r="G94" t="str">
        <f>"00221164"</f>
        <v>00221164</v>
      </c>
      <c r="H94" t="s">
        <v>198</v>
      </c>
      <c r="I94">
        <v>150</v>
      </c>
      <c r="J94">
        <v>50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T94">
        <v>0</v>
      </c>
      <c r="U94" t="s">
        <v>199</v>
      </c>
    </row>
    <row r="95" spans="1:21" x14ac:dyDescent="0.25">
      <c r="H95">
        <v>705</v>
      </c>
    </row>
    <row r="96" spans="1:21" x14ac:dyDescent="0.25">
      <c r="A96">
        <v>45</v>
      </c>
      <c r="B96">
        <v>713</v>
      </c>
      <c r="C96" t="s">
        <v>200</v>
      </c>
      <c r="D96" t="s">
        <v>201</v>
      </c>
      <c r="E96" t="s">
        <v>68</v>
      </c>
      <c r="F96" t="s">
        <v>202</v>
      </c>
      <c r="G96" t="str">
        <f>"00082920"</f>
        <v>00082920</v>
      </c>
      <c r="H96">
        <v>869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T96">
        <v>0</v>
      </c>
      <c r="U96">
        <v>869</v>
      </c>
    </row>
    <row r="97" spans="1:21" x14ac:dyDescent="0.25">
      <c r="H97">
        <v>705</v>
      </c>
    </row>
    <row r="98" spans="1:21" x14ac:dyDescent="0.25">
      <c r="A98">
        <v>46</v>
      </c>
      <c r="B98">
        <v>913</v>
      </c>
      <c r="C98" t="s">
        <v>203</v>
      </c>
      <c r="D98" t="s">
        <v>204</v>
      </c>
      <c r="E98" t="s">
        <v>15</v>
      </c>
      <c r="F98" t="s">
        <v>205</v>
      </c>
      <c r="G98" t="str">
        <f>"201511027626"</f>
        <v>201511027626</v>
      </c>
      <c r="H98" t="s">
        <v>206</v>
      </c>
      <c r="I98">
        <v>150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T98">
        <v>1</v>
      </c>
      <c r="U98" t="s">
        <v>207</v>
      </c>
    </row>
    <row r="99" spans="1:21" x14ac:dyDescent="0.25">
      <c r="H99">
        <v>705</v>
      </c>
    </row>
    <row r="100" spans="1:21" x14ac:dyDescent="0.25">
      <c r="A100">
        <v>47</v>
      </c>
      <c r="B100">
        <v>1520</v>
      </c>
      <c r="C100" t="s">
        <v>208</v>
      </c>
      <c r="D100" t="s">
        <v>209</v>
      </c>
      <c r="E100" t="s">
        <v>39</v>
      </c>
      <c r="F100" t="s">
        <v>210</v>
      </c>
      <c r="G100" t="str">
        <f>"201512001345"</f>
        <v>201512001345</v>
      </c>
      <c r="H100" t="s">
        <v>211</v>
      </c>
      <c r="I100">
        <v>150</v>
      </c>
      <c r="J100">
        <v>50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T100">
        <v>2</v>
      </c>
      <c r="U100" t="s">
        <v>212</v>
      </c>
    </row>
    <row r="101" spans="1:21" x14ac:dyDescent="0.25">
      <c r="H101" t="s">
        <v>213</v>
      </c>
    </row>
    <row r="102" spans="1:21" x14ac:dyDescent="0.25">
      <c r="A102">
        <v>48</v>
      </c>
      <c r="B102">
        <v>2397</v>
      </c>
      <c r="C102" t="s">
        <v>214</v>
      </c>
      <c r="D102" t="s">
        <v>141</v>
      </c>
      <c r="E102" t="s">
        <v>21</v>
      </c>
      <c r="F102" t="s">
        <v>215</v>
      </c>
      <c r="G102" t="str">
        <f>"00222948"</f>
        <v>00222948</v>
      </c>
      <c r="H102">
        <v>770</v>
      </c>
      <c r="I102">
        <v>0</v>
      </c>
      <c r="J102">
        <v>30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T102">
        <v>2</v>
      </c>
      <c r="U102">
        <v>800</v>
      </c>
    </row>
    <row r="103" spans="1:21" x14ac:dyDescent="0.25">
      <c r="H103">
        <v>705</v>
      </c>
    </row>
    <row r="104" spans="1:21" x14ac:dyDescent="0.25">
      <c r="A104">
        <v>49</v>
      </c>
      <c r="B104">
        <v>235</v>
      </c>
      <c r="C104" t="s">
        <v>216</v>
      </c>
      <c r="D104" t="s">
        <v>89</v>
      </c>
      <c r="E104" t="s">
        <v>217</v>
      </c>
      <c r="F104" t="s">
        <v>218</v>
      </c>
      <c r="G104" t="str">
        <f>"00021480"</f>
        <v>00021480</v>
      </c>
      <c r="H104">
        <v>770</v>
      </c>
      <c r="I104">
        <v>0</v>
      </c>
      <c r="J104">
        <v>30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T104">
        <v>0</v>
      </c>
      <c r="U104">
        <v>800</v>
      </c>
    </row>
    <row r="105" spans="1:21" x14ac:dyDescent="0.25">
      <c r="H105">
        <v>705</v>
      </c>
    </row>
    <row r="106" spans="1:21" x14ac:dyDescent="0.25">
      <c r="A106">
        <v>50</v>
      </c>
      <c r="B106">
        <v>312</v>
      </c>
      <c r="C106" t="s">
        <v>219</v>
      </c>
      <c r="D106" t="s">
        <v>220</v>
      </c>
      <c r="E106" t="s">
        <v>221</v>
      </c>
      <c r="F106" t="s">
        <v>222</v>
      </c>
      <c r="G106" t="str">
        <f>"00084555"</f>
        <v>00084555</v>
      </c>
      <c r="H106" t="s">
        <v>223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T106">
        <v>0</v>
      </c>
      <c r="U106" t="s">
        <v>223</v>
      </c>
    </row>
    <row r="107" spans="1:21" x14ac:dyDescent="0.25">
      <c r="H107">
        <v>705</v>
      </c>
    </row>
    <row r="108" spans="1:21" x14ac:dyDescent="0.25">
      <c r="A108">
        <v>51</v>
      </c>
      <c r="B108">
        <v>468</v>
      </c>
      <c r="C108" t="s">
        <v>224</v>
      </c>
      <c r="D108" t="s">
        <v>220</v>
      </c>
      <c r="E108" t="s">
        <v>81</v>
      </c>
      <c r="F108" t="s">
        <v>225</v>
      </c>
      <c r="G108" t="str">
        <f>"201511021806"</f>
        <v>201511021806</v>
      </c>
      <c r="H108" t="s">
        <v>226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T108">
        <v>0</v>
      </c>
      <c r="U108" t="s">
        <v>226</v>
      </c>
    </row>
    <row r="109" spans="1:21" x14ac:dyDescent="0.25">
      <c r="H109">
        <v>705</v>
      </c>
    </row>
    <row r="110" spans="1:21" x14ac:dyDescent="0.25">
      <c r="A110">
        <v>52</v>
      </c>
      <c r="B110">
        <v>2480</v>
      </c>
      <c r="C110" t="s">
        <v>227</v>
      </c>
      <c r="D110" t="s">
        <v>228</v>
      </c>
      <c r="E110" t="s">
        <v>39</v>
      </c>
      <c r="F110" t="s">
        <v>229</v>
      </c>
      <c r="G110" t="str">
        <f>"201511029347"</f>
        <v>201511029347</v>
      </c>
      <c r="H110" t="s">
        <v>230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T110">
        <v>0</v>
      </c>
      <c r="U110" t="s">
        <v>230</v>
      </c>
    </row>
    <row r="111" spans="1:21" x14ac:dyDescent="0.25">
      <c r="H111">
        <v>705</v>
      </c>
    </row>
    <row r="112" spans="1:21" x14ac:dyDescent="0.25">
      <c r="A112">
        <v>53</v>
      </c>
      <c r="B112">
        <v>851</v>
      </c>
      <c r="C112" t="s">
        <v>231</v>
      </c>
      <c r="D112" t="s">
        <v>232</v>
      </c>
      <c r="E112" t="s">
        <v>100</v>
      </c>
      <c r="F112" t="s">
        <v>233</v>
      </c>
      <c r="G112" t="str">
        <f>"201511029902"</f>
        <v>201511029902</v>
      </c>
      <c r="H112">
        <v>715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T112">
        <v>0</v>
      </c>
      <c r="U112">
        <v>715</v>
      </c>
    </row>
    <row r="113" spans="1:21" x14ac:dyDescent="0.25">
      <c r="H113">
        <v>705</v>
      </c>
    </row>
    <row r="114" spans="1:21" x14ac:dyDescent="0.25">
      <c r="A114">
        <v>54</v>
      </c>
      <c r="B114">
        <v>873</v>
      </c>
      <c r="C114" t="s">
        <v>234</v>
      </c>
      <c r="D114" t="s">
        <v>39</v>
      </c>
      <c r="E114" t="s">
        <v>100</v>
      </c>
      <c r="F114" t="s">
        <v>235</v>
      </c>
      <c r="G114" t="str">
        <f>"201511027827"</f>
        <v>201511027827</v>
      </c>
      <c r="H114">
        <v>715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T114">
        <v>0</v>
      </c>
      <c r="U114">
        <v>715</v>
      </c>
    </row>
    <row r="115" spans="1:21" x14ac:dyDescent="0.25">
      <c r="H115">
        <v>705</v>
      </c>
    </row>
    <row r="116" spans="1:21" x14ac:dyDescent="0.25">
      <c r="A116">
        <v>55</v>
      </c>
      <c r="B116">
        <v>2045</v>
      </c>
      <c r="C116" t="s">
        <v>236</v>
      </c>
      <c r="D116" t="s">
        <v>26</v>
      </c>
      <c r="E116" t="s">
        <v>27</v>
      </c>
      <c r="F116" t="s">
        <v>237</v>
      </c>
      <c r="G116" t="str">
        <f>"00099787"</f>
        <v>00099787</v>
      </c>
      <c r="H116">
        <v>605</v>
      </c>
      <c r="I116">
        <v>0</v>
      </c>
      <c r="J116">
        <v>70</v>
      </c>
      <c r="K116">
        <v>30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T116">
        <v>1</v>
      </c>
      <c r="U116">
        <v>705</v>
      </c>
    </row>
    <row r="117" spans="1:21" x14ac:dyDescent="0.25">
      <c r="H117" t="s">
        <v>57</v>
      </c>
    </row>
    <row r="118" spans="1:21" x14ac:dyDescent="0.25">
      <c r="A118">
        <v>56</v>
      </c>
      <c r="B118">
        <v>2128</v>
      </c>
      <c r="C118" t="s">
        <v>238</v>
      </c>
      <c r="D118" t="s">
        <v>105</v>
      </c>
      <c r="E118" t="s">
        <v>21</v>
      </c>
      <c r="F118" t="s">
        <v>239</v>
      </c>
      <c r="G118" t="str">
        <f>"201511026571"</f>
        <v>201511026571</v>
      </c>
      <c r="H118">
        <v>550</v>
      </c>
      <c r="I118">
        <v>150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T118">
        <v>0</v>
      </c>
      <c r="U118">
        <v>700</v>
      </c>
    </row>
    <row r="119" spans="1:21" x14ac:dyDescent="0.25">
      <c r="H119" t="s">
        <v>240</v>
      </c>
    </row>
    <row r="120" spans="1:21" x14ac:dyDescent="0.25">
      <c r="A120">
        <v>57</v>
      </c>
      <c r="B120">
        <v>1856</v>
      </c>
      <c r="C120" t="s">
        <v>241</v>
      </c>
      <c r="D120" t="s">
        <v>14</v>
      </c>
      <c r="E120" t="s">
        <v>27</v>
      </c>
      <c r="F120" t="s">
        <v>242</v>
      </c>
      <c r="G120" t="str">
        <f>"201511031268"</f>
        <v>201511031268</v>
      </c>
      <c r="H120">
        <v>660</v>
      </c>
      <c r="I120">
        <v>0</v>
      </c>
      <c r="J120">
        <v>30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T120">
        <v>0</v>
      </c>
      <c r="U120">
        <v>690</v>
      </c>
    </row>
    <row r="121" spans="1:21" x14ac:dyDescent="0.25">
      <c r="H121">
        <v>705</v>
      </c>
    </row>
    <row r="122" spans="1:21" x14ac:dyDescent="0.25">
      <c r="A122">
        <v>58</v>
      </c>
      <c r="B122">
        <v>2811</v>
      </c>
      <c r="C122" t="s">
        <v>243</v>
      </c>
      <c r="D122" t="s">
        <v>14</v>
      </c>
      <c r="E122" t="s">
        <v>244</v>
      </c>
      <c r="F122" t="s">
        <v>245</v>
      </c>
      <c r="G122" t="str">
        <f>"201511036780"</f>
        <v>201511036780</v>
      </c>
      <c r="H122" t="s">
        <v>246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T122">
        <v>0</v>
      </c>
      <c r="U122" t="s">
        <v>246</v>
      </c>
    </row>
    <row r="123" spans="1:21" x14ac:dyDescent="0.25">
      <c r="H123">
        <v>705</v>
      </c>
    </row>
    <row r="124" spans="1:21" x14ac:dyDescent="0.25">
      <c r="A124">
        <v>59</v>
      </c>
      <c r="B124">
        <v>91</v>
      </c>
      <c r="C124" t="s">
        <v>247</v>
      </c>
      <c r="D124" t="s">
        <v>156</v>
      </c>
      <c r="E124" t="s">
        <v>68</v>
      </c>
      <c r="F124" t="s">
        <v>248</v>
      </c>
      <c r="G124" t="str">
        <f>"201510002273"</f>
        <v>201510002273</v>
      </c>
      <c r="H124">
        <v>660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T124">
        <v>0</v>
      </c>
      <c r="U124">
        <v>660</v>
      </c>
    </row>
    <row r="125" spans="1:21" x14ac:dyDescent="0.25">
      <c r="H125">
        <v>705</v>
      </c>
    </row>
    <row r="126" spans="1:21" x14ac:dyDescent="0.25">
      <c r="A126">
        <v>60</v>
      </c>
      <c r="B126">
        <v>1416</v>
      </c>
      <c r="C126" t="s">
        <v>249</v>
      </c>
      <c r="D126" t="s">
        <v>26</v>
      </c>
      <c r="E126" t="s">
        <v>250</v>
      </c>
      <c r="F126" t="s">
        <v>251</v>
      </c>
      <c r="G126" t="str">
        <f>"201511042665"</f>
        <v>201511042665</v>
      </c>
      <c r="H126">
        <v>660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T126">
        <v>0</v>
      </c>
      <c r="U126">
        <v>660</v>
      </c>
    </row>
    <row r="127" spans="1:21" x14ac:dyDescent="0.25">
      <c r="H127">
        <v>705</v>
      </c>
    </row>
    <row r="128" spans="1:21" x14ac:dyDescent="0.25">
      <c r="A128">
        <v>61</v>
      </c>
      <c r="B128">
        <v>2900</v>
      </c>
      <c r="C128" t="s">
        <v>252</v>
      </c>
      <c r="D128" t="s">
        <v>253</v>
      </c>
      <c r="E128" t="s">
        <v>21</v>
      </c>
      <c r="F128" t="s">
        <v>254</v>
      </c>
      <c r="G128" t="str">
        <f>"00021029"</f>
        <v>00021029</v>
      </c>
      <c r="H128">
        <v>605</v>
      </c>
      <c r="I128">
        <v>0</v>
      </c>
      <c r="J128">
        <v>50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T128">
        <v>0</v>
      </c>
      <c r="U128">
        <v>655</v>
      </c>
    </row>
    <row r="129" spans="1:21" x14ac:dyDescent="0.25">
      <c r="H129" t="s">
        <v>57</v>
      </c>
    </row>
    <row r="130" spans="1:21" x14ac:dyDescent="0.25">
      <c r="A130">
        <v>62</v>
      </c>
      <c r="B130">
        <v>2666</v>
      </c>
      <c r="C130" t="s">
        <v>255</v>
      </c>
      <c r="D130" t="s">
        <v>244</v>
      </c>
      <c r="E130" t="s">
        <v>256</v>
      </c>
      <c r="F130" t="s">
        <v>257</v>
      </c>
      <c r="G130" t="str">
        <f>"201411002743"</f>
        <v>201411002743</v>
      </c>
      <c r="H130" t="s">
        <v>258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T130">
        <v>2</v>
      </c>
      <c r="U130" t="s">
        <v>258</v>
      </c>
    </row>
    <row r="131" spans="1:21" x14ac:dyDescent="0.25">
      <c r="H131" t="s">
        <v>37</v>
      </c>
    </row>
    <row r="132" spans="1:21" x14ac:dyDescent="0.25">
      <c r="A132">
        <v>63</v>
      </c>
      <c r="B132">
        <v>2456</v>
      </c>
      <c r="C132" t="s">
        <v>259</v>
      </c>
      <c r="D132" t="s">
        <v>260</v>
      </c>
      <c r="E132" t="s">
        <v>261</v>
      </c>
      <c r="F132" t="s">
        <v>262</v>
      </c>
      <c r="G132" t="str">
        <f>"00230183"</f>
        <v>00230183</v>
      </c>
      <c r="H132">
        <v>550</v>
      </c>
      <c r="I132">
        <v>0</v>
      </c>
      <c r="J132">
        <v>70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T132">
        <v>0</v>
      </c>
      <c r="U132">
        <v>620</v>
      </c>
    </row>
    <row r="133" spans="1:21" x14ac:dyDescent="0.25">
      <c r="H133">
        <v>705</v>
      </c>
    </row>
    <row r="134" spans="1:21" x14ac:dyDescent="0.25">
      <c r="A134">
        <v>64</v>
      </c>
      <c r="B134">
        <v>879</v>
      </c>
      <c r="C134" t="s">
        <v>263</v>
      </c>
      <c r="D134" t="s">
        <v>264</v>
      </c>
      <c r="E134" t="s">
        <v>265</v>
      </c>
      <c r="F134" t="s">
        <v>266</v>
      </c>
      <c r="G134" t="str">
        <f>"00224260"</f>
        <v>00224260</v>
      </c>
      <c r="H134">
        <v>605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T134">
        <v>0</v>
      </c>
      <c r="U134">
        <v>605</v>
      </c>
    </row>
    <row r="135" spans="1:21" x14ac:dyDescent="0.25">
      <c r="H135" t="s">
        <v>37</v>
      </c>
    </row>
    <row r="136" spans="1:21" x14ac:dyDescent="0.25">
      <c r="A136">
        <v>65</v>
      </c>
      <c r="B136">
        <v>1426</v>
      </c>
      <c r="C136" t="s">
        <v>267</v>
      </c>
      <c r="D136" t="s">
        <v>141</v>
      </c>
      <c r="E136" t="s">
        <v>268</v>
      </c>
      <c r="F136" t="s">
        <v>269</v>
      </c>
      <c r="G136" t="str">
        <f>"201511040094"</f>
        <v>201511040094</v>
      </c>
      <c r="H136">
        <v>605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T136">
        <v>1</v>
      </c>
      <c r="U136">
        <v>605</v>
      </c>
    </row>
    <row r="137" spans="1:21" x14ac:dyDescent="0.25">
      <c r="H137">
        <v>705</v>
      </c>
    </row>
    <row r="138" spans="1:21" x14ac:dyDescent="0.25">
      <c r="A138">
        <v>66</v>
      </c>
      <c r="B138">
        <v>2067</v>
      </c>
      <c r="C138" t="s">
        <v>270</v>
      </c>
      <c r="D138" t="s">
        <v>74</v>
      </c>
      <c r="E138" t="s">
        <v>100</v>
      </c>
      <c r="F138" t="s">
        <v>271</v>
      </c>
      <c r="G138" t="str">
        <f>"201511039056"</f>
        <v>201511039056</v>
      </c>
      <c r="H138">
        <v>550</v>
      </c>
      <c r="I138">
        <v>0</v>
      </c>
      <c r="J138">
        <v>50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T138">
        <v>0</v>
      </c>
      <c r="U138">
        <v>600</v>
      </c>
    </row>
    <row r="139" spans="1:21" x14ac:dyDescent="0.25">
      <c r="H139">
        <v>705</v>
      </c>
    </row>
    <row r="140" spans="1:21" x14ac:dyDescent="0.25">
      <c r="A140">
        <v>67</v>
      </c>
      <c r="B140">
        <v>1545</v>
      </c>
      <c r="C140" t="s">
        <v>272</v>
      </c>
      <c r="D140" t="s">
        <v>40</v>
      </c>
      <c r="E140" t="s">
        <v>273</v>
      </c>
      <c r="F140" t="s">
        <v>274</v>
      </c>
      <c r="G140" t="str">
        <f>"00042989"</f>
        <v>00042989</v>
      </c>
      <c r="H140">
        <v>550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T140">
        <v>0</v>
      </c>
      <c r="U140">
        <v>550</v>
      </c>
    </row>
    <row r="141" spans="1:21" x14ac:dyDescent="0.25">
      <c r="H141">
        <v>705</v>
      </c>
    </row>
    <row r="143" spans="1:21" x14ac:dyDescent="0.25">
      <c r="A143" t="s">
        <v>275</v>
      </c>
    </row>
    <row r="144" spans="1:21" x14ac:dyDescent="0.25">
      <c r="A144" t="s">
        <v>276</v>
      </c>
    </row>
    <row r="145" spans="1:1" x14ac:dyDescent="0.25">
      <c r="A145" t="s">
        <v>277</v>
      </c>
    </row>
    <row r="146" spans="1:1" x14ac:dyDescent="0.25">
      <c r="A146" t="s">
        <v>278</v>
      </c>
    </row>
    <row r="147" spans="1:1" x14ac:dyDescent="0.25">
      <c r="A147" t="s">
        <v>279</v>
      </c>
    </row>
    <row r="148" spans="1:1" x14ac:dyDescent="0.25">
      <c r="A148" t="s">
        <v>280</v>
      </c>
    </row>
    <row r="149" spans="1:1" x14ac:dyDescent="0.25">
      <c r="A149" t="s">
        <v>281</v>
      </c>
    </row>
    <row r="150" spans="1:1" x14ac:dyDescent="0.25">
      <c r="A150" t="s">
        <v>282</v>
      </c>
    </row>
    <row r="151" spans="1:1" x14ac:dyDescent="0.25">
      <c r="A151" t="s">
        <v>283</v>
      </c>
    </row>
    <row r="152" spans="1:1" x14ac:dyDescent="0.25">
      <c r="A152" t="s">
        <v>284</v>
      </c>
    </row>
    <row r="153" spans="1:1" x14ac:dyDescent="0.25">
      <c r="A153" t="s">
        <v>285</v>
      </c>
    </row>
    <row r="154" spans="1:1" x14ac:dyDescent="0.25">
      <c r="A154" t="s">
        <v>286</v>
      </c>
    </row>
    <row r="155" spans="1:1" x14ac:dyDescent="0.25">
      <c r="A155" t="s">
        <v>287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2018-10-02T09:43:30Z</dcterms:created>
  <dcterms:modified xsi:type="dcterms:W3CDTF">2018-10-02T09:43:30Z</dcterms:modified>
</cp:coreProperties>
</file>