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ΠΕ" sheetId="1" r:id="rId1"/>
    <sheet name="ΤΕ" sheetId="2" r:id="rId2"/>
    <sheet name="ΔΕ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4" i="2" l="1"/>
  <c r="B97" i="2"/>
  <c r="B157" i="2"/>
  <c r="B108" i="2"/>
  <c r="B83" i="2"/>
  <c r="B122" i="2"/>
  <c r="B109" i="2"/>
  <c r="B158" i="2"/>
  <c r="B30" i="2"/>
  <c r="B28" i="2"/>
  <c r="B134" i="2"/>
  <c r="B62" i="2"/>
  <c r="B78" i="2"/>
  <c r="B136" i="2"/>
  <c r="B21" i="2"/>
  <c r="B89" i="2"/>
  <c r="B162" i="2"/>
  <c r="B87" i="2"/>
  <c r="B59" i="2"/>
  <c r="B56" i="2"/>
  <c r="B153" i="2"/>
  <c r="B71" i="2"/>
  <c r="B147" i="2"/>
  <c r="B101" i="2"/>
  <c r="B43" i="2"/>
  <c r="B48" i="2"/>
  <c r="B92" i="2"/>
  <c r="B63" i="2"/>
  <c r="B11" i="2"/>
  <c r="B61" i="2"/>
  <c r="B4" i="2"/>
  <c r="B50" i="2"/>
  <c r="B13" i="2"/>
  <c r="B128" i="2"/>
  <c r="B18" i="2"/>
  <c r="B39" i="2"/>
  <c r="B47" i="2"/>
  <c r="B45" i="2"/>
  <c r="B42" i="2"/>
  <c r="B77" i="2"/>
  <c r="B148" i="2"/>
  <c r="B67" i="2"/>
  <c r="B116" i="2"/>
  <c r="B41" i="2"/>
  <c r="B6" i="2"/>
  <c r="B145" i="2"/>
  <c r="B76" i="2"/>
  <c r="B152" i="2"/>
  <c r="B34" i="2"/>
  <c r="B5" i="2"/>
  <c r="B25" i="2"/>
  <c r="B58" i="2"/>
  <c r="B81" i="2"/>
  <c r="B23" i="2"/>
  <c r="B103" i="2"/>
  <c r="B102" i="2"/>
  <c r="B46" i="2"/>
  <c r="B117" i="2"/>
  <c r="B8" i="2"/>
  <c r="B17" i="2"/>
  <c r="B51" i="2"/>
  <c r="B161" i="2"/>
  <c r="B85" i="2"/>
  <c r="B12" i="2"/>
  <c r="B16" i="2"/>
  <c r="B137" i="2"/>
  <c r="B144" i="2"/>
  <c r="B133" i="2"/>
  <c r="B74" i="2"/>
  <c r="B129" i="2"/>
  <c r="B118" i="2"/>
  <c r="B79" i="2"/>
  <c r="B114" i="2"/>
  <c r="B90" i="2"/>
  <c r="B155" i="2"/>
  <c r="B75" i="2"/>
  <c r="B35" i="2"/>
  <c r="B54" i="2"/>
  <c r="B57" i="2"/>
  <c r="B10" i="2"/>
  <c r="B135" i="2"/>
  <c r="B159" i="2"/>
  <c r="B110" i="2"/>
  <c r="B124" i="2"/>
  <c r="B52" i="2"/>
  <c r="B151" i="2"/>
  <c r="B72" i="2"/>
  <c r="B126" i="2"/>
  <c r="B115" i="2"/>
  <c r="B95" i="2"/>
  <c r="B33" i="2"/>
  <c r="B40" i="2"/>
  <c r="B69" i="2"/>
  <c r="B24" i="2"/>
  <c r="B37" i="2"/>
  <c r="B154" i="2"/>
  <c r="B20" i="2"/>
  <c r="B55" i="2"/>
  <c r="B27" i="2"/>
  <c r="B149" i="2"/>
  <c r="B29" i="2"/>
  <c r="B105" i="2"/>
  <c r="B111" i="2"/>
  <c r="B98" i="2"/>
  <c r="B113" i="2"/>
  <c r="B106" i="2"/>
  <c r="B44" i="2"/>
  <c r="B131" i="2"/>
  <c r="B94" i="2"/>
  <c r="B60" i="2"/>
  <c r="B88" i="2"/>
  <c r="B19" i="2"/>
  <c r="B160" i="2"/>
  <c r="B107" i="2"/>
  <c r="B93" i="2"/>
  <c r="B150" i="2"/>
  <c r="B53" i="2"/>
  <c r="B86" i="2"/>
  <c r="B125" i="2"/>
  <c r="B99" i="2"/>
  <c r="B139" i="2"/>
  <c r="B91" i="2"/>
  <c r="B70" i="2"/>
  <c r="B138" i="2"/>
  <c r="B38" i="2"/>
  <c r="B140" i="2"/>
  <c r="B119" i="2"/>
  <c r="B80" i="2"/>
  <c r="B96" i="2"/>
  <c r="B142" i="2"/>
  <c r="B73" i="2"/>
  <c r="B100" i="2"/>
  <c r="B121" i="2"/>
  <c r="B49" i="2"/>
  <c r="B130" i="2"/>
  <c r="B127" i="2"/>
  <c r="B104" i="2"/>
  <c r="B7" i="2"/>
  <c r="B26" i="2"/>
  <c r="B132" i="2"/>
  <c r="B15" i="2"/>
  <c r="B141" i="2"/>
  <c r="B66" i="2"/>
  <c r="B64" i="2"/>
  <c r="B65" i="2"/>
  <c r="B14" i="2"/>
  <c r="B22" i="2"/>
  <c r="B82" i="2"/>
  <c r="B68" i="2"/>
  <c r="B31" i="2"/>
  <c r="B32" i="2"/>
  <c r="B143" i="2"/>
  <c r="B112" i="2"/>
  <c r="B9" i="2"/>
  <c r="B36" i="2"/>
  <c r="B163" i="2"/>
  <c r="B120" i="2"/>
  <c r="B146" i="2"/>
  <c r="B123" i="2"/>
  <c r="B84" i="2"/>
  <c r="B156" i="2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B103" i="3"/>
  <c r="B104" i="3"/>
  <c r="B105" i="3"/>
  <c r="B106" i="3"/>
  <c r="B107" i="3"/>
  <c r="B108" i="3"/>
  <c r="B109" i="3"/>
  <c r="B110" i="3"/>
  <c r="B111" i="3"/>
  <c r="B112" i="3"/>
  <c r="B113" i="3"/>
  <c r="B114" i="3"/>
  <c r="B115" i="3"/>
  <c r="B116" i="3"/>
  <c r="B117" i="3"/>
  <c r="B118" i="3"/>
  <c r="B119" i="3"/>
  <c r="B120" i="3"/>
  <c r="B121" i="3"/>
  <c r="B122" i="3"/>
  <c r="B123" i="3"/>
  <c r="B124" i="3"/>
  <c r="B125" i="3"/>
  <c r="B126" i="3"/>
  <c r="B127" i="3"/>
  <c r="B128" i="3"/>
  <c r="B129" i="3"/>
  <c r="B130" i="3"/>
  <c r="B131" i="3"/>
  <c r="B132" i="3"/>
  <c r="B133" i="3"/>
  <c r="B134" i="3"/>
  <c r="B135" i="3"/>
  <c r="B136" i="3"/>
  <c r="B137" i="3"/>
  <c r="B138" i="3"/>
  <c r="B139" i="3"/>
  <c r="B140" i="3"/>
  <c r="B141" i="3"/>
  <c r="B142" i="3"/>
  <c r="B143" i="3"/>
  <c r="B144" i="3"/>
  <c r="B145" i="3"/>
  <c r="B146" i="3"/>
  <c r="B147" i="3"/>
  <c r="B148" i="3"/>
  <c r="B149" i="3"/>
  <c r="B150" i="3"/>
  <c r="B151" i="3"/>
  <c r="B152" i="3"/>
  <c r="B153" i="3"/>
  <c r="B154" i="3"/>
  <c r="B155" i="3"/>
  <c r="B156" i="3"/>
  <c r="B157" i="3"/>
  <c r="B158" i="3"/>
  <c r="B159" i="3"/>
  <c r="B160" i="3"/>
  <c r="B161" i="3"/>
  <c r="B162" i="3"/>
  <c r="B163" i="3"/>
  <c r="B164" i="3"/>
  <c r="B165" i="3"/>
  <c r="B166" i="3"/>
  <c r="B167" i="3"/>
  <c r="B168" i="3"/>
  <c r="B169" i="3"/>
  <c r="B170" i="3"/>
  <c r="B171" i="3"/>
  <c r="B172" i="3"/>
  <c r="B173" i="3"/>
  <c r="B174" i="3"/>
  <c r="B175" i="3"/>
  <c r="B176" i="3"/>
  <c r="B177" i="3"/>
  <c r="B178" i="3"/>
  <c r="B179" i="3"/>
  <c r="B180" i="3"/>
  <c r="B181" i="3"/>
  <c r="B182" i="3"/>
  <c r="B183" i="3"/>
  <c r="B184" i="3"/>
  <c r="B185" i="3"/>
  <c r="B186" i="3"/>
  <c r="B187" i="3"/>
  <c r="B188" i="3"/>
  <c r="B189" i="3"/>
  <c r="B190" i="3"/>
  <c r="B191" i="3"/>
  <c r="B192" i="3"/>
  <c r="B193" i="3"/>
  <c r="B194" i="3"/>
  <c r="B195" i="3"/>
  <c r="B196" i="3"/>
  <c r="B197" i="3"/>
  <c r="B198" i="3"/>
  <c r="B199" i="3"/>
  <c r="B200" i="3"/>
  <c r="B201" i="3"/>
  <c r="B202" i="3"/>
  <c r="B203" i="3"/>
  <c r="B204" i="3"/>
  <c r="B205" i="3"/>
  <c r="B206" i="3"/>
  <c r="B207" i="3"/>
  <c r="B208" i="3"/>
  <c r="B209" i="3"/>
  <c r="B210" i="3"/>
  <c r="B211" i="3"/>
  <c r="B212" i="3"/>
  <c r="B213" i="3"/>
  <c r="B214" i="3"/>
  <c r="B215" i="3"/>
  <c r="B216" i="3"/>
  <c r="B217" i="3"/>
  <c r="B218" i="3"/>
  <c r="B219" i="3"/>
  <c r="B220" i="3"/>
  <c r="B221" i="3"/>
  <c r="B222" i="3"/>
  <c r="B223" i="3"/>
  <c r="B224" i="3"/>
  <c r="B225" i="3"/>
  <c r="B226" i="3"/>
  <c r="B227" i="3"/>
  <c r="B228" i="3"/>
  <c r="B229" i="3"/>
  <c r="B230" i="3"/>
  <c r="B231" i="3"/>
  <c r="B232" i="3"/>
  <c r="B408" i="1"/>
  <c r="B450" i="1"/>
  <c r="B767" i="1"/>
  <c r="B418" i="1"/>
  <c r="B532" i="1"/>
  <c r="B515" i="1"/>
  <c r="B483" i="1"/>
  <c r="B614" i="1"/>
  <c r="B549" i="1"/>
  <c r="B742" i="1"/>
  <c r="B324" i="1"/>
  <c r="B158" i="1"/>
  <c r="B585" i="1"/>
  <c r="B589" i="1"/>
  <c r="B487" i="1"/>
  <c r="B531" i="1"/>
  <c r="B550" i="1"/>
  <c r="B761" i="1"/>
  <c r="B637" i="1"/>
  <c r="B519" i="1"/>
  <c r="B470" i="1"/>
  <c r="B779" i="1"/>
  <c r="B55" i="1"/>
  <c r="B69" i="1"/>
  <c r="B403" i="1"/>
  <c r="B839" i="1"/>
  <c r="B582" i="1"/>
  <c r="B397" i="1"/>
  <c r="B239" i="1"/>
  <c r="B427" i="1"/>
  <c r="B581" i="1"/>
  <c r="B520" i="1"/>
  <c r="B507" i="1"/>
  <c r="B401" i="1"/>
  <c r="B565" i="1"/>
  <c r="B175" i="1"/>
  <c r="B257" i="1"/>
  <c r="B668" i="1"/>
  <c r="B434" i="1"/>
  <c r="B705" i="1"/>
  <c r="B412" i="1"/>
  <c r="B495" i="1"/>
  <c r="B90" i="1"/>
  <c r="B172" i="1"/>
  <c r="B411" i="1"/>
  <c r="B321" i="1"/>
  <c r="B770" i="1"/>
  <c r="B486" i="1"/>
  <c r="B311" i="1"/>
  <c r="B838" i="1"/>
  <c r="B632" i="1"/>
  <c r="B126" i="1"/>
  <c r="B333" i="1"/>
  <c r="B59" i="1"/>
  <c r="B154" i="1"/>
  <c r="B50" i="1"/>
  <c r="B316" i="1"/>
  <c r="B233" i="1"/>
  <c r="B203" i="1"/>
  <c r="B184" i="1"/>
  <c r="B766" i="1"/>
  <c r="B701" i="1"/>
  <c r="B498" i="1"/>
  <c r="B577" i="1"/>
  <c r="B646" i="1"/>
  <c r="B590" i="1"/>
  <c r="B488" i="1"/>
  <c r="B364" i="1"/>
  <c r="B469" i="1"/>
  <c r="B641" i="1"/>
  <c r="B568" i="1"/>
  <c r="B782" i="1"/>
  <c r="B560" i="1"/>
  <c r="B452" i="1"/>
  <c r="B795" i="1"/>
  <c r="B210" i="1"/>
  <c r="B441" i="1"/>
  <c r="B659" i="1"/>
  <c r="B518" i="1"/>
  <c r="B797" i="1"/>
  <c r="B852" i="1"/>
  <c r="B337" i="1"/>
  <c r="B820" i="1"/>
  <c r="B265" i="1"/>
  <c r="B80" i="1"/>
  <c r="B619" i="1"/>
  <c r="B815" i="1"/>
  <c r="B234" i="1"/>
  <c r="B657" i="1"/>
  <c r="B552" i="1"/>
  <c r="B496" i="1"/>
  <c r="B542" i="1"/>
  <c r="B319" i="1"/>
  <c r="B682" i="1"/>
  <c r="B561" i="1"/>
  <c r="B640" i="1"/>
  <c r="B381" i="1"/>
  <c r="B177" i="1"/>
  <c r="B119" i="1"/>
  <c r="B630" i="1"/>
  <c r="B800" i="1"/>
  <c r="B671" i="1"/>
  <c r="B291" i="1"/>
  <c r="B120" i="1"/>
  <c r="B306" i="1"/>
  <c r="B128" i="1"/>
  <c r="B794" i="1"/>
  <c r="B125" i="1"/>
  <c r="B667" i="1"/>
  <c r="B304" i="1"/>
  <c r="B680" i="1"/>
  <c r="B724" i="1"/>
  <c r="B814" i="1"/>
  <c r="B785" i="1"/>
  <c r="B739" i="1"/>
  <c r="B383" i="1"/>
  <c r="B153" i="1"/>
  <c r="B676" i="1"/>
  <c r="B222" i="1"/>
  <c r="B446" i="1"/>
  <c r="B425" i="1"/>
  <c r="B77" i="1"/>
  <c r="B513" i="1"/>
  <c r="B255" i="1"/>
  <c r="B836" i="1"/>
  <c r="B130" i="1"/>
  <c r="B323" i="1"/>
  <c r="B476" i="1"/>
  <c r="B86" i="1"/>
  <c r="B502" i="1"/>
  <c r="B164" i="1"/>
  <c r="B44" i="1"/>
  <c r="B737" i="1"/>
  <c r="B762" i="1"/>
  <c r="B98" i="1"/>
  <c r="B633" i="1"/>
  <c r="B165" i="1"/>
  <c r="B669" i="1"/>
  <c r="B202" i="1"/>
  <c r="B199" i="1"/>
  <c r="B328" i="1"/>
  <c r="B700" i="1"/>
  <c r="B613" i="1"/>
  <c r="B379" i="1"/>
  <c r="B844" i="1"/>
  <c r="B606" i="1"/>
  <c r="B647" i="1"/>
  <c r="B611" i="1"/>
  <c r="B292" i="1"/>
  <c r="B278" i="1"/>
  <c r="B82" i="1"/>
  <c r="B467" i="1"/>
  <c r="B677" i="1"/>
  <c r="B293" i="1"/>
  <c r="B472" i="1"/>
  <c r="B187" i="1"/>
  <c r="B447" i="1"/>
  <c r="B248" i="1"/>
  <c r="B598" i="1"/>
  <c r="B731" i="1"/>
  <c r="B122" i="1"/>
  <c r="B530" i="1"/>
  <c r="B652" i="1"/>
  <c r="B78" i="1"/>
  <c r="B752" i="1"/>
  <c r="B592" i="1"/>
  <c r="B533" i="1"/>
  <c r="B806" i="1"/>
  <c r="B695" i="1"/>
  <c r="B569" i="1"/>
  <c r="B103" i="1"/>
  <c r="B704" i="1"/>
  <c r="B247" i="1"/>
  <c r="B578" i="1"/>
  <c r="B225" i="1"/>
  <c r="B204" i="1"/>
  <c r="B267" i="1"/>
  <c r="B702" i="1"/>
  <c r="B147" i="1"/>
  <c r="B644" i="1"/>
  <c r="B46" i="1"/>
  <c r="B232" i="1"/>
  <c r="B370" i="1"/>
  <c r="B420" i="1"/>
  <c r="B557" i="1"/>
  <c r="B300" i="1"/>
  <c r="B195" i="1"/>
  <c r="B482" i="1"/>
  <c r="B217" i="1"/>
  <c r="B406" i="1"/>
  <c r="B246" i="1"/>
  <c r="B368" i="1"/>
  <c r="B749" i="1"/>
  <c r="B330" i="1"/>
  <c r="B280" i="1"/>
  <c r="B522" i="1"/>
  <c r="B803" i="1"/>
  <c r="B151" i="1"/>
  <c r="B709" i="1"/>
  <c r="B227" i="1"/>
  <c r="B457" i="1"/>
  <c r="B648" i="1"/>
  <c r="B672" i="1"/>
  <c r="B173" i="1"/>
  <c r="B207" i="1"/>
  <c r="B791" i="1"/>
  <c r="B298" i="1"/>
  <c r="B662" i="1"/>
  <c r="B628" i="1"/>
  <c r="B10" i="1"/>
  <c r="B464" i="1"/>
  <c r="B216" i="1"/>
  <c r="B137" i="1"/>
  <c r="B241" i="1"/>
  <c r="B432" i="1"/>
  <c r="B771" i="1"/>
  <c r="B13" i="1"/>
  <c r="B42" i="1"/>
  <c r="B500" i="1"/>
  <c r="B763" i="1"/>
  <c r="B32" i="1"/>
  <c r="B728" i="1"/>
  <c r="B405" i="1"/>
  <c r="B786" i="1"/>
  <c r="B156" i="1"/>
  <c r="B631" i="1"/>
  <c r="B775" i="1"/>
  <c r="B200" i="1"/>
  <c r="B49" i="1"/>
  <c r="B538" i="1"/>
  <c r="B621" i="1"/>
  <c r="B835" i="1"/>
  <c r="B99" i="1"/>
  <c r="B458" i="1"/>
  <c r="B474" i="1"/>
  <c r="B439" i="1"/>
  <c r="B790" i="1"/>
  <c r="B404" i="1"/>
  <c r="B480" i="1"/>
  <c r="B555" i="1"/>
  <c r="B608" i="1"/>
  <c r="B534" i="1"/>
  <c r="B250" i="1"/>
  <c r="B591" i="1"/>
  <c r="B423" i="1"/>
  <c r="B96" i="1"/>
  <c r="B92" i="1"/>
  <c r="B317" i="1"/>
  <c r="B375" i="1"/>
  <c r="B832" i="1"/>
  <c r="B63" i="1"/>
  <c r="B341" i="1"/>
  <c r="B320" i="1"/>
  <c r="B251" i="1"/>
  <c r="B840" i="1"/>
  <c r="B211" i="1"/>
  <c r="B9" i="1"/>
  <c r="B168" i="1"/>
  <c r="B788" i="1"/>
  <c r="B52" i="1"/>
  <c r="B65" i="1"/>
  <c r="B235" i="1"/>
  <c r="B236" i="1"/>
  <c r="B352" i="1"/>
  <c r="B282" i="1"/>
  <c r="B100" i="1"/>
  <c r="B48" i="1"/>
  <c r="B714" i="1"/>
  <c r="B784" i="1"/>
  <c r="B793" i="1"/>
  <c r="B272" i="1"/>
  <c r="B651" i="1"/>
  <c r="B212" i="1"/>
  <c r="B468" i="1"/>
  <c r="B281" i="1"/>
  <c r="B343" i="1"/>
  <c r="B715" i="1"/>
  <c r="B373" i="1"/>
  <c r="B101" i="1"/>
  <c r="B523" i="1"/>
  <c r="B787" i="1"/>
  <c r="B792" i="1"/>
  <c r="B823" i="1"/>
  <c r="B548" i="1"/>
  <c r="B673" i="1"/>
  <c r="B722" i="1"/>
  <c r="B649" i="1"/>
  <c r="B558" i="1"/>
  <c r="B508" i="1"/>
  <c r="B688" i="1"/>
  <c r="B477" i="1"/>
  <c r="B180" i="1"/>
  <c r="B756" i="1"/>
  <c r="B597" i="1"/>
  <c r="B504" i="1"/>
  <c r="B347" i="1"/>
  <c r="B231" i="1"/>
  <c r="B362" i="1"/>
  <c r="B336" i="1"/>
  <c r="B274" i="1"/>
  <c r="B238" i="1"/>
  <c r="B286" i="1"/>
  <c r="B830" i="1"/>
  <c r="B827" i="1"/>
  <c r="B181" i="1"/>
  <c r="B517" i="1"/>
  <c r="B18" i="1"/>
  <c r="B389" i="1"/>
  <c r="B622" i="1"/>
  <c r="B310" i="1"/>
  <c r="B551" i="1"/>
  <c r="B171" i="1"/>
  <c r="B689" i="1"/>
  <c r="B107" i="1"/>
  <c r="B387" i="1"/>
  <c r="B654" i="1"/>
  <c r="B115" i="1"/>
  <c r="B111" i="1"/>
  <c r="B616" i="1"/>
  <c r="B697" i="1"/>
  <c r="B81" i="1"/>
  <c r="B214" i="1"/>
  <c r="B812" i="1"/>
  <c r="B34" i="1"/>
  <c r="B30" i="1"/>
  <c r="B813" i="1"/>
  <c r="B759" i="1"/>
  <c r="B642" i="1"/>
  <c r="B562" i="1"/>
  <c r="B24" i="1"/>
  <c r="B516" i="1"/>
  <c r="B424" i="1"/>
  <c r="B681" i="1"/>
  <c r="B174" i="1"/>
  <c r="B104" i="1"/>
  <c r="B521" i="1"/>
  <c r="B229" i="1"/>
  <c r="B40" i="1"/>
  <c r="B136" i="1"/>
  <c r="B540" i="1"/>
  <c r="B223" i="1"/>
  <c r="B541" i="1"/>
  <c r="B822" i="1"/>
  <c r="B83" i="1"/>
  <c r="B544" i="1"/>
  <c r="B527" i="1"/>
  <c r="B313" i="1"/>
  <c r="B524" i="1"/>
  <c r="B683" i="1"/>
  <c r="B163" i="1"/>
  <c r="B142" i="1"/>
  <c r="B62" i="1"/>
  <c r="B636" i="1"/>
  <c r="B288" i="1"/>
  <c r="B826" i="1"/>
  <c r="B810" i="1"/>
  <c r="B653" i="1"/>
  <c r="B593" i="1"/>
  <c r="B5" i="1"/>
  <c r="B170" i="1"/>
  <c r="B845" i="1"/>
  <c r="B658" i="1"/>
  <c r="B305" i="1"/>
  <c r="B694" i="1"/>
  <c r="B623" i="1"/>
  <c r="B674" i="1"/>
  <c r="B141" i="1"/>
  <c r="B36" i="1"/>
  <c r="B546" i="1"/>
  <c r="B146" i="1"/>
  <c r="B494" i="1"/>
  <c r="B117" i="1"/>
  <c r="B655" i="1"/>
  <c r="B307" i="1"/>
  <c r="B402" i="1"/>
  <c r="B656" i="1"/>
  <c r="B847" i="1"/>
  <c r="B135" i="1"/>
  <c r="B67" i="1"/>
  <c r="B816" i="1"/>
  <c r="B525" i="1"/>
  <c r="B133" i="1"/>
  <c r="B693" i="1"/>
  <c r="B159" i="1"/>
  <c r="B661" i="1"/>
  <c r="B825" i="1"/>
  <c r="B258" i="1"/>
  <c r="B252" i="1"/>
  <c r="B703" i="1"/>
  <c r="B350" i="1"/>
  <c r="B230" i="1"/>
  <c r="B297" i="1"/>
  <c r="B256" i="1"/>
  <c r="B176" i="1"/>
  <c r="B390" i="1"/>
  <c r="B191" i="1"/>
  <c r="B391" i="1"/>
  <c r="B245" i="1"/>
  <c r="B196" i="1"/>
  <c r="B829" i="1"/>
  <c r="B454" i="1"/>
  <c r="B588" i="1"/>
  <c r="B290" i="1"/>
  <c r="B526" i="1"/>
  <c r="B26" i="1"/>
  <c r="B580" i="1"/>
  <c r="B438" i="1"/>
  <c r="B384" i="1"/>
  <c r="B359" i="1"/>
  <c r="B150" i="1"/>
  <c r="B161" i="1"/>
  <c r="B276" i="1"/>
  <c r="B106" i="1"/>
  <c r="B166" i="1"/>
  <c r="B66" i="1"/>
  <c r="B696" i="1"/>
  <c r="B283" i="1"/>
  <c r="B35" i="1"/>
  <c r="B85" i="1"/>
  <c r="B315" i="1"/>
  <c r="B576" i="1"/>
  <c r="B264" i="1"/>
  <c r="B645" i="1"/>
  <c r="B692" i="1"/>
  <c r="B846" i="1"/>
  <c r="B675" i="1"/>
  <c r="B334" i="1"/>
  <c r="B144" i="1"/>
  <c r="B108" i="1"/>
  <c r="B301" i="1"/>
  <c r="B363" i="1"/>
  <c r="B369" i="1"/>
  <c r="B289" i="1"/>
  <c r="B650" i="1"/>
  <c r="B102" i="1"/>
  <c r="B303" i="1"/>
  <c r="B819" i="1"/>
  <c r="B39" i="1"/>
  <c r="B436" i="1"/>
  <c r="B94" i="1"/>
  <c r="B271" i="1"/>
  <c r="B152" i="1"/>
  <c r="B167" i="1"/>
  <c r="B309" i="1"/>
  <c r="B33" i="1"/>
  <c r="B545" i="1"/>
  <c r="B43" i="1"/>
  <c r="B54" i="1"/>
  <c r="B53" i="1"/>
  <c r="B599" i="1"/>
  <c r="B684" i="1"/>
  <c r="B237" i="1"/>
  <c r="B572" i="1"/>
  <c r="B777" i="1"/>
  <c r="B178" i="1"/>
  <c r="B833" i="1"/>
  <c r="B639" i="1"/>
  <c r="B105" i="1"/>
  <c r="B811" i="1"/>
  <c r="B678" i="1"/>
  <c r="B699" i="1"/>
  <c r="B312" i="1"/>
  <c r="B539" i="1"/>
  <c r="B220" i="1"/>
  <c r="B89" i="1"/>
  <c r="B356" i="1"/>
  <c r="B625" i="1"/>
  <c r="B448" i="1"/>
  <c r="B624" i="1"/>
  <c r="B666" i="1"/>
  <c r="B566" i="1"/>
  <c r="B818" i="1"/>
  <c r="B529" i="1"/>
  <c r="B284" i="1"/>
  <c r="B242" i="1"/>
  <c r="B537" i="1"/>
  <c r="B79" i="1"/>
  <c r="B620" i="1"/>
  <c r="B615" i="1"/>
  <c r="B451" i="1"/>
  <c r="B41" i="1"/>
  <c r="B392" i="1"/>
  <c r="B665" i="1"/>
  <c r="B194" i="1"/>
  <c r="B698" i="1"/>
  <c r="B21" i="1"/>
  <c r="B259" i="1"/>
  <c r="B686" i="1"/>
  <c r="B543" i="1"/>
  <c r="B512" i="1"/>
  <c r="B421" i="1"/>
  <c r="B131" i="1"/>
  <c r="B17" i="1"/>
  <c r="B528" i="1"/>
  <c r="B140" i="1"/>
  <c r="B129" i="1"/>
  <c r="B29" i="1"/>
  <c r="B183" i="1"/>
  <c r="B583" i="1"/>
  <c r="B499" i="1"/>
  <c r="B765" i="1"/>
  <c r="B716" i="1"/>
  <c r="B382" i="1"/>
  <c r="B854" i="1"/>
  <c r="B755" i="1"/>
  <c r="B459" i="1"/>
  <c r="B753" i="1"/>
  <c r="B218" i="1"/>
  <c r="B760" i="1"/>
  <c r="B308" i="1"/>
  <c r="B511" i="1"/>
  <c r="B295" i="1"/>
  <c r="B269" i="1"/>
  <c r="B804" i="1"/>
  <c r="B736" i="1"/>
  <c r="B399" i="1"/>
  <c r="B380" i="1"/>
  <c r="B261" i="1"/>
  <c r="B781" i="1"/>
  <c r="B374" i="1"/>
  <c r="B377" i="1"/>
  <c r="B138" i="1"/>
  <c r="B213" i="1"/>
  <c r="B331" i="1"/>
  <c r="B831" i="1"/>
  <c r="B68" i="1"/>
  <c r="B299" i="1"/>
  <c r="B428" i="1"/>
  <c r="B600" i="1"/>
  <c r="B14" i="1"/>
  <c r="B485" i="1"/>
  <c r="B430" i="1"/>
  <c r="B149" i="1"/>
  <c r="B799" i="1"/>
  <c r="B413" i="1"/>
  <c r="B711" i="1"/>
  <c r="B302" i="1"/>
  <c r="B734" i="1"/>
  <c r="B725" i="1"/>
  <c r="B584" i="1"/>
  <c r="B113" i="1"/>
  <c r="B351" i="1"/>
  <c r="B73" i="1"/>
  <c r="B385" i="1"/>
  <c r="B192" i="1"/>
  <c r="B118" i="1"/>
  <c r="B345" i="1"/>
  <c r="B335" i="1"/>
  <c r="B746" i="1"/>
  <c r="B460" i="1"/>
  <c r="B148" i="1"/>
  <c r="B853" i="1"/>
  <c r="B796" i="1"/>
  <c r="B733" i="1"/>
  <c r="B277" i="1"/>
  <c r="B717" i="1"/>
  <c r="B51" i="1"/>
  <c r="B567" i="1"/>
  <c r="B348" i="1"/>
  <c r="B473" i="1"/>
  <c r="B490" i="1"/>
  <c r="B754" i="1"/>
  <c r="B396" i="1"/>
  <c r="B726" i="1"/>
  <c r="B708" i="1"/>
  <c r="B371" i="1"/>
  <c r="B426" i="1"/>
  <c r="B445" i="1"/>
  <c r="B798" i="1"/>
  <c r="B707" i="1"/>
  <c r="B574" i="1"/>
  <c r="B395" i="1"/>
  <c r="B376" i="1"/>
  <c r="B270" i="1"/>
  <c r="B386" i="1"/>
  <c r="B437" i="1"/>
  <c r="B224" i="1"/>
  <c r="B215" i="1"/>
  <c r="B596" i="1"/>
  <c r="B226" i="1"/>
  <c r="B721" i="1"/>
  <c r="B314" i="1"/>
  <c r="B365" i="1"/>
  <c r="B453" i="1"/>
  <c r="B398" i="1"/>
  <c r="B75" i="1"/>
  <c r="B243" i="1"/>
  <c r="B260" i="1"/>
  <c r="B206" i="1"/>
  <c r="B802" i="1"/>
  <c r="B663" i="1"/>
  <c r="B249" i="1"/>
  <c r="B127" i="1"/>
  <c r="B463" i="1"/>
  <c r="B240" i="1"/>
  <c r="B848" i="1"/>
  <c r="B357" i="1"/>
  <c r="B16" i="1"/>
  <c r="B780" i="1"/>
  <c r="B727" i="1"/>
  <c r="B738" i="1"/>
  <c r="B353" i="1"/>
  <c r="B664" i="1"/>
  <c r="B287" i="1"/>
  <c r="B419" i="1"/>
  <c r="B388" i="1"/>
  <c r="B433" i="1"/>
  <c r="B253" i="1"/>
  <c r="B339" i="1"/>
  <c r="B732" i="1"/>
  <c r="B407" i="1"/>
  <c r="B843" i="1"/>
  <c r="B643" i="1"/>
  <c r="B706" i="1"/>
  <c r="B254" i="1"/>
  <c r="B285" i="1"/>
  <c r="B805" i="1"/>
  <c r="B15" i="1"/>
  <c r="B6" i="1"/>
  <c r="B76" i="1"/>
  <c r="B186" i="1"/>
  <c r="B601" i="1"/>
  <c r="B605" i="1"/>
  <c r="B19" i="1"/>
  <c r="B586" i="1"/>
  <c r="B849" i="1"/>
  <c r="B465" i="1"/>
  <c r="B325" i="1"/>
  <c r="B444" i="1"/>
  <c r="B773" i="1"/>
  <c r="B466" i="1"/>
  <c r="B594" i="1"/>
  <c r="B27" i="1"/>
  <c r="B603" i="1"/>
  <c r="B332" i="1"/>
  <c r="B730" i="1"/>
  <c r="B747" i="1"/>
  <c r="B719" i="1"/>
  <c r="B607" i="1"/>
  <c r="B713" i="1"/>
  <c r="B851" i="1"/>
  <c r="B198" i="1"/>
  <c r="B449" i="1"/>
  <c r="B190" i="1"/>
  <c r="B750" i="1"/>
  <c r="B74" i="1"/>
  <c r="B329" i="1"/>
  <c r="B22" i="1"/>
  <c r="B456" i="1"/>
  <c r="B208" i="1"/>
  <c r="B481" i="1"/>
  <c r="B20" i="1"/>
  <c r="B817" i="1"/>
  <c r="B710" i="1"/>
  <c r="B712" i="1"/>
  <c r="B354" i="1"/>
  <c r="B344" i="1"/>
  <c r="B740" i="1"/>
  <c r="B197" i="1"/>
  <c r="B497" i="1"/>
  <c r="B109" i="1"/>
  <c r="B718" i="1"/>
  <c r="B748" i="1"/>
  <c r="B720" i="1"/>
  <c r="B834" i="1"/>
  <c r="B71" i="1"/>
  <c r="B372" i="1"/>
  <c r="B366" i="1"/>
  <c r="B268" i="1"/>
  <c r="B609" i="1"/>
  <c r="B219" i="1"/>
  <c r="B471" i="1"/>
  <c r="B360" i="1"/>
  <c r="B491" i="1"/>
  <c r="B244" i="1"/>
  <c r="B547" i="1"/>
  <c r="B743" i="1"/>
  <c r="B809" i="1"/>
  <c r="B263" i="1"/>
  <c r="B573" i="1"/>
  <c r="B410" i="1"/>
  <c r="B670" i="1"/>
  <c r="B729" i="1"/>
  <c r="B687" i="1"/>
  <c r="B417" i="1"/>
  <c r="B635" i="1"/>
  <c r="B338" i="1"/>
  <c r="B205" i="1"/>
  <c r="B690" i="1"/>
  <c r="B514" i="1"/>
  <c r="B789" i="1"/>
  <c r="B501" i="1"/>
  <c r="B110" i="1"/>
  <c r="B11" i="1"/>
  <c r="B394" i="1"/>
  <c r="B563" i="1"/>
  <c r="B415" i="1"/>
  <c r="B134" i="1"/>
  <c r="B97" i="1"/>
  <c r="B571" i="1"/>
  <c r="B553" i="1"/>
  <c r="B70" i="1"/>
  <c r="B757" i="1"/>
  <c r="B461" i="1"/>
  <c r="B559" i="1"/>
  <c r="B72" i="1"/>
  <c r="B679" i="1"/>
  <c r="B842" i="1"/>
  <c r="B28" i="1"/>
  <c r="B612" i="1"/>
  <c r="B201" i="1"/>
  <c r="B745" i="1"/>
  <c r="B185" i="1"/>
  <c r="B262" i="1"/>
  <c r="B7" i="1"/>
  <c r="B479" i="1"/>
  <c r="B618" i="1"/>
  <c r="B536" i="1"/>
  <c r="B25" i="1"/>
  <c r="B440" i="1"/>
  <c r="B455" i="1"/>
  <c r="B821" i="1"/>
  <c r="B400" i="1"/>
  <c r="B610" i="1"/>
  <c r="B393" i="1"/>
  <c r="B12" i="1"/>
  <c r="B617" i="1"/>
  <c r="B409" i="1"/>
  <c r="B638" i="1"/>
  <c r="B735" i="1"/>
  <c r="B31" i="1"/>
  <c r="B828" i="1"/>
  <c r="B414" i="1"/>
  <c r="B850" i="1"/>
  <c r="B751" i="1"/>
  <c r="B422" i="1"/>
  <c r="B691" i="1"/>
  <c r="B741" i="1"/>
  <c r="B772" i="1"/>
  <c r="B155" i="1"/>
  <c r="B595" i="1"/>
  <c r="B626" i="1"/>
  <c r="B442" i="1"/>
  <c r="B509" i="1"/>
  <c r="B60" i="1"/>
  <c r="B273" i="1"/>
  <c r="B88" i="1"/>
  <c r="B776" i="1"/>
  <c r="B322" i="1"/>
  <c r="B492" i="1"/>
  <c r="B629" i="1"/>
  <c r="B160" i="1"/>
  <c r="B87" i="1"/>
  <c r="B778" i="1"/>
  <c r="B506" i="1"/>
  <c r="B361" i="1"/>
  <c r="B774" i="1"/>
  <c r="B556" i="1"/>
  <c r="B503" i="1"/>
  <c r="B275" i="1"/>
  <c r="B807" i="1"/>
  <c r="B764" i="1"/>
  <c r="B587" i="1"/>
  <c r="B579" i="1"/>
  <c r="B489" i="1"/>
  <c r="B132" i="1"/>
  <c r="B429" i="1"/>
  <c r="B660" i="1"/>
  <c r="B493" i="1"/>
  <c r="B209" i="1"/>
  <c r="B801" i="1"/>
  <c r="B367" i="1"/>
  <c r="B340" i="1"/>
  <c r="B58" i="1"/>
  <c r="B114" i="1"/>
  <c r="B37" i="1"/>
  <c r="B570" i="1"/>
  <c r="B478" i="1"/>
  <c r="B602" i="1"/>
  <c r="B346" i="1"/>
  <c r="B462" i="1"/>
  <c r="B84" i="1"/>
  <c r="B57" i="1"/>
  <c r="B91" i="1"/>
  <c r="B8" i="1"/>
  <c r="B342" i="1"/>
  <c r="B279" i="1"/>
  <c r="B841" i="1"/>
  <c r="B837" i="1"/>
  <c r="B162" i="1"/>
  <c r="B95" i="1"/>
  <c r="B378" i="1"/>
  <c r="B318" i="1"/>
  <c r="B769" i="1"/>
  <c r="B47" i="1"/>
  <c r="B266" i="1"/>
  <c r="B193" i="1"/>
  <c r="B157" i="1"/>
  <c r="B685" i="1"/>
  <c r="B326" i="1"/>
  <c r="B296" i="1"/>
  <c r="B64" i="1"/>
  <c r="B123" i="1"/>
  <c r="B182" i="1"/>
  <c r="B189" i="1"/>
  <c r="B124" i="1"/>
  <c r="B355" i="1"/>
  <c r="B116" i="1"/>
  <c r="B575" i="1"/>
  <c r="B327" i="1"/>
  <c r="B416" i="1"/>
  <c r="B145" i="1"/>
  <c r="B744" i="1"/>
  <c r="B61" i="1"/>
  <c r="B143" i="1"/>
  <c r="B475" i="1"/>
  <c r="B808" i="1"/>
  <c r="B783" i="1"/>
  <c r="B45" i="1"/>
  <c r="B349" i="1"/>
  <c r="B634" i="1"/>
  <c r="B38" i="1"/>
  <c r="B112" i="1"/>
  <c r="B723" i="1"/>
  <c r="B431" i="1"/>
  <c r="B228" i="1"/>
  <c r="B358" i="1"/>
  <c r="B768" i="1"/>
  <c r="B139" i="1"/>
  <c r="B56" i="1"/>
  <c r="B564" i="1"/>
  <c r="B484" i="1"/>
  <c r="B93" i="1"/>
  <c r="B435" i="1"/>
  <c r="B169" i="1"/>
  <c r="B188" i="1"/>
  <c r="B824" i="1"/>
  <c r="B23" i="1"/>
  <c r="B221" i="1"/>
  <c r="B627" i="1"/>
  <c r="B510" i="1"/>
  <c r="B4" i="1"/>
  <c r="B505" i="1"/>
  <c r="B121" i="1"/>
  <c r="B179" i="1"/>
  <c r="B758" i="1"/>
  <c r="B535" i="1"/>
  <c r="B294" i="1"/>
  <c r="B443" i="1"/>
  <c r="B554" i="1"/>
  <c r="B604" i="1"/>
</calcChain>
</file>

<file path=xl/sharedStrings.xml><?xml version="1.0" encoding="utf-8"?>
<sst xmlns="http://schemas.openxmlformats.org/spreadsheetml/2006/main" count="12" uniqueCount="6">
  <si>
    <t>Α/Α</t>
  </si>
  <si>
    <t>ΑΡΙΘΜΟΣ ΜΗΤΡΩΟΥ ΥΠΟΨΗΦΙΟΥ</t>
  </si>
  <si>
    <t>ΑΣΕΠ
Β΄ΔΙΕΥΘΥΝΣΗ ΕΠΙΛΟΓΗΣ ΠΡΟΣΩΠΙΚΟΥ</t>
  </si>
  <si>
    <t xml:space="preserve">
ΠΡΟΚΗΡΥΞΗ 2Κ/2021
(ΦΕΚ 9/τ.ΑΣΕΠ/11.3.2021)
ΚΑΤΗΓΟΡΙΑ ΠΑΝΕΠΙΣΤΗΜΙΑΚΗΣ ΕΚΠΑΙΔΕΥΣΗΣ
ΠΙΝΑΚΑΣ ΥΠΟΨΗΦΙΩΝ
ΓΙΑ ΗΛΕΚΤΡΟΝΙΚΗ ΥΠΟΒΟΛΗ ΔΙΚΑΙΟΛΟΓΗΤΙΚΩΝ
</t>
  </si>
  <si>
    <t xml:space="preserve">
ΠΡΟΚΗΡΥΞΗ 2Κ/2021
(ΦΕΚ 9/τ.ΑΣΕΠ/11.3.2021)
ΚΑΤΗΓΟΡΙΑ ΔΕΥΤΕΡΟΒΑΘΜΙΑΣ ΕΚΠΑΙΔΕΥΣΗΣ
ΠΙΝΑΚΑΣ ΥΠΟΨΗΦΙΩΝ
ΓΙΑ ΗΛΕΚΤΡΟΝΙΚΗ ΥΠΟΒΟΛΗ ΔΙΚΑΙΟΛΟΓΗΤΙΚΩΝ
</t>
  </si>
  <si>
    <t xml:space="preserve">
ΠΡΟΚΗΡΥΞΗ 2Κ/2021
(ΦΕΚ 9/τ.ΑΣΕΠ/11.3.2021)
ΚΑΤΗΓΟΡΙΑ ΤΕΧΝΟΛΟΓΙΚΗΣ ΕΚΠΑΙΔΕΥΣΗΣ
ΠΙΝΑΚΑΣ ΥΠΟΨΗΦΙΩΝ
ΓΙΑ ΗΛΕΚΤΡΟΝΙΚΗ ΥΠΟΒΟΛΗ ΔΙΚΑΙΟΛΟΓΗΤΙΚΩΝ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</si>
</sst>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54"/>
  <sheetViews>
    <sheetView tabSelected="1" workbookViewId="0">
      <selection activeCell="B850" sqref="B850"/>
    </sheetView>
  </sheetViews>
  <sheetFormatPr defaultRowHeight="15" x14ac:dyDescent="0.25"/>
  <cols>
    <col min="1" max="1" width="9.140625" style="1"/>
    <col min="2" max="2" width="45.28515625" style="1" customWidth="1"/>
  </cols>
  <sheetData>
    <row r="1" spans="1:2" ht="37.5" customHeight="1" x14ac:dyDescent="0.25">
      <c r="A1" s="6" t="s">
        <v>2</v>
      </c>
      <c r="B1" s="6"/>
    </row>
    <row r="2" spans="1:2" ht="104.25" customHeight="1" x14ac:dyDescent="0.25">
      <c r="A2" s="4" t="s">
        <v>3</v>
      </c>
      <c r="B2" s="5"/>
    </row>
    <row r="3" spans="1:2" x14ac:dyDescent="0.25">
      <c r="A3" s="2" t="s">
        <v>0</v>
      </c>
      <c r="B3" s="2" t="s">
        <v>1</v>
      </c>
    </row>
    <row r="4" spans="1:2" x14ac:dyDescent="0.25">
      <c r="A4" s="3">
        <v>1</v>
      </c>
      <c r="B4" s="3" t="str">
        <f>"00001363"</f>
        <v>00001363</v>
      </c>
    </row>
    <row r="5" spans="1:2" x14ac:dyDescent="0.25">
      <c r="A5" s="3">
        <v>2</v>
      </c>
      <c r="B5" s="3" t="str">
        <f>"00001800"</f>
        <v>00001800</v>
      </c>
    </row>
    <row r="6" spans="1:2" x14ac:dyDescent="0.25">
      <c r="A6" s="3">
        <v>3</v>
      </c>
      <c r="B6" s="3" t="str">
        <f>"00002886"</f>
        <v>00002886</v>
      </c>
    </row>
    <row r="7" spans="1:2" x14ac:dyDescent="0.25">
      <c r="A7" s="3">
        <v>4</v>
      </c>
      <c r="B7" s="3" t="str">
        <f>"00003966"</f>
        <v>00003966</v>
      </c>
    </row>
    <row r="8" spans="1:2" x14ac:dyDescent="0.25">
      <c r="A8" s="3">
        <v>5</v>
      </c>
      <c r="B8" s="3" t="str">
        <f>"00005042"</f>
        <v>00005042</v>
      </c>
    </row>
    <row r="9" spans="1:2" x14ac:dyDescent="0.25">
      <c r="A9" s="3">
        <v>6</v>
      </c>
      <c r="B9" s="3" t="str">
        <f>"00006294"</f>
        <v>00006294</v>
      </c>
    </row>
    <row r="10" spans="1:2" x14ac:dyDescent="0.25">
      <c r="A10" s="3">
        <v>7</v>
      </c>
      <c r="B10" s="3" t="str">
        <f>"00008000"</f>
        <v>00008000</v>
      </c>
    </row>
    <row r="11" spans="1:2" x14ac:dyDescent="0.25">
      <c r="A11" s="3">
        <v>8</v>
      </c>
      <c r="B11" s="3" t="str">
        <f>"00010302"</f>
        <v>00010302</v>
      </c>
    </row>
    <row r="12" spans="1:2" x14ac:dyDescent="0.25">
      <c r="A12" s="3">
        <v>9</v>
      </c>
      <c r="B12" s="3" t="str">
        <f>"00010612"</f>
        <v>00010612</v>
      </c>
    </row>
    <row r="13" spans="1:2" x14ac:dyDescent="0.25">
      <c r="A13" s="3">
        <v>10</v>
      </c>
      <c r="B13" s="3" t="str">
        <f>"00010829"</f>
        <v>00010829</v>
      </c>
    </row>
    <row r="14" spans="1:2" x14ac:dyDescent="0.25">
      <c r="A14" s="3">
        <v>11</v>
      </c>
      <c r="B14" s="3" t="str">
        <f>"00010900"</f>
        <v>00010900</v>
      </c>
    </row>
    <row r="15" spans="1:2" x14ac:dyDescent="0.25">
      <c r="A15" s="3">
        <v>12</v>
      </c>
      <c r="B15" s="3" t="str">
        <f>"00011296"</f>
        <v>00011296</v>
      </c>
    </row>
    <row r="16" spans="1:2" x14ac:dyDescent="0.25">
      <c r="A16" s="3">
        <v>13</v>
      </c>
      <c r="B16" s="3" t="str">
        <f>"00011355"</f>
        <v>00011355</v>
      </c>
    </row>
    <row r="17" spans="1:2" x14ac:dyDescent="0.25">
      <c r="A17" s="3">
        <v>14</v>
      </c>
      <c r="B17" s="3" t="str">
        <f>"00011372"</f>
        <v>00011372</v>
      </c>
    </row>
    <row r="18" spans="1:2" x14ac:dyDescent="0.25">
      <c r="A18" s="3">
        <v>15</v>
      </c>
      <c r="B18" s="3" t="str">
        <f>"00011767"</f>
        <v>00011767</v>
      </c>
    </row>
    <row r="19" spans="1:2" x14ac:dyDescent="0.25">
      <c r="A19" s="3">
        <v>16</v>
      </c>
      <c r="B19" s="3" t="str">
        <f>"00011769"</f>
        <v>00011769</v>
      </c>
    </row>
    <row r="20" spans="1:2" x14ac:dyDescent="0.25">
      <c r="A20" s="3">
        <v>17</v>
      </c>
      <c r="B20" s="3" t="str">
        <f>"00012383"</f>
        <v>00012383</v>
      </c>
    </row>
    <row r="21" spans="1:2" x14ac:dyDescent="0.25">
      <c r="A21" s="3">
        <v>18</v>
      </c>
      <c r="B21" s="3" t="str">
        <f>"00012441"</f>
        <v>00012441</v>
      </c>
    </row>
    <row r="22" spans="1:2" x14ac:dyDescent="0.25">
      <c r="A22" s="3">
        <v>19</v>
      </c>
      <c r="B22" s="3" t="str">
        <f>"00012609"</f>
        <v>00012609</v>
      </c>
    </row>
    <row r="23" spans="1:2" x14ac:dyDescent="0.25">
      <c r="A23" s="3">
        <v>20</v>
      </c>
      <c r="B23" s="3" t="str">
        <f>"00012714"</f>
        <v>00012714</v>
      </c>
    </row>
    <row r="24" spans="1:2" x14ac:dyDescent="0.25">
      <c r="A24" s="3">
        <v>21</v>
      </c>
      <c r="B24" s="3" t="str">
        <f>"00012833"</f>
        <v>00012833</v>
      </c>
    </row>
    <row r="25" spans="1:2" x14ac:dyDescent="0.25">
      <c r="A25" s="3">
        <v>22</v>
      </c>
      <c r="B25" s="3" t="str">
        <f>"00012962"</f>
        <v>00012962</v>
      </c>
    </row>
    <row r="26" spans="1:2" x14ac:dyDescent="0.25">
      <c r="A26" s="3">
        <v>23</v>
      </c>
      <c r="B26" s="3" t="str">
        <f>"00012990"</f>
        <v>00012990</v>
      </c>
    </row>
    <row r="27" spans="1:2" x14ac:dyDescent="0.25">
      <c r="A27" s="3">
        <v>24</v>
      </c>
      <c r="B27" s="3" t="str">
        <f>"00013072"</f>
        <v>00013072</v>
      </c>
    </row>
    <row r="28" spans="1:2" x14ac:dyDescent="0.25">
      <c r="A28" s="3">
        <v>25</v>
      </c>
      <c r="B28" s="3" t="str">
        <f>"00013225"</f>
        <v>00013225</v>
      </c>
    </row>
    <row r="29" spans="1:2" x14ac:dyDescent="0.25">
      <c r="A29" s="3">
        <v>26</v>
      </c>
      <c r="B29" s="3" t="str">
        <f>"00013238"</f>
        <v>00013238</v>
      </c>
    </row>
    <row r="30" spans="1:2" x14ac:dyDescent="0.25">
      <c r="A30" s="3">
        <v>27</v>
      </c>
      <c r="B30" s="3" t="str">
        <f>"00013441"</f>
        <v>00013441</v>
      </c>
    </row>
    <row r="31" spans="1:2" x14ac:dyDescent="0.25">
      <c r="A31" s="3">
        <v>28</v>
      </c>
      <c r="B31" s="3" t="str">
        <f>"00013631"</f>
        <v>00013631</v>
      </c>
    </row>
    <row r="32" spans="1:2" x14ac:dyDescent="0.25">
      <c r="A32" s="3">
        <v>29</v>
      </c>
      <c r="B32" s="3" t="str">
        <f>"00013719"</f>
        <v>00013719</v>
      </c>
    </row>
    <row r="33" spans="1:2" x14ac:dyDescent="0.25">
      <c r="A33" s="3">
        <v>30</v>
      </c>
      <c r="B33" s="3" t="str">
        <f>"00013845"</f>
        <v>00013845</v>
      </c>
    </row>
    <row r="34" spans="1:2" x14ac:dyDescent="0.25">
      <c r="A34" s="3">
        <v>31</v>
      </c>
      <c r="B34" s="3" t="str">
        <f>"00014135"</f>
        <v>00014135</v>
      </c>
    </row>
    <row r="35" spans="1:2" x14ac:dyDescent="0.25">
      <c r="A35" s="3">
        <v>32</v>
      </c>
      <c r="B35" s="3" t="str">
        <f>"00014453"</f>
        <v>00014453</v>
      </c>
    </row>
    <row r="36" spans="1:2" x14ac:dyDescent="0.25">
      <c r="A36" s="3">
        <v>33</v>
      </c>
      <c r="B36" s="3" t="str">
        <f>"00014468"</f>
        <v>00014468</v>
      </c>
    </row>
    <row r="37" spans="1:2" x14ac:dyDescent="0.25">
      <c r="A37" s="3">
        <v>34</v>
      </c>
      <c r="B37" s="3" t="str">
        <f>"00014471"</f>
        <v>00014471</v>
      </c>
    </row>
    <row r="38" spans="1:2" x14ac:dyDescent="0.25">
      <c r="A38" s="3">
        <v>35</v>
      </c>
      <c r="B38" s="3" t="str">
        <f>"00014487"</f>
        <v>00014487</v>
      </c>
    </row>
    <row r="39" spans="1:2" x14ac:dyDescent="0.25">
      <c r="A39" s="3">
        <v>36</v>
      </c>
      <c r="B39" s="3" t="str">
        <f>"00014563"</f>
        <v>00014563</v>
      </c>
    </row>
    <row r="40" spans="1:2" x14ac:dyDescent="0.25">
      <c r="A40" s="3">
        <v>37</v>
      </c>
      <c r="B40" s="3" t="str">
        <f>"00014932"</f>
        <v>00014932</v>
      </c>
    </row>
    <row r="41" spans="1:2" x14ac:dyDescent="0.25">
      <c r="A41" s="3">
        <v>38</v>
      </c>
      <c r="B41" s="3" t="str">
        <f>"00015054"</f>
        <v>00015054</v>
      </c>
    </row>
    <row r="42" spans="1:2" x14ac:dyDescent="0.25">
      <c r="A42" s="3">
        <v>39</v>
      </c>
      <c r="B42" s="3" t="str">
        <f>"00015069"</f>
        <v>00015069</v>
      </c>
    </row>
    <row r="43" spans="1:2" x14ac:dyDescent="0.25">
      <c r="A43" s="3">
        <v>40</v>
      </c>
      <c r="B43" s="3" t="str">
        <f>"00015085"</f>
        <v>00015085</v>
      </c>
    </row>
    <row r="44" spans="1:2" x14ac:dyDescent="0.25">
      <c r="A44" s="3">
        <v>41</v>
      </c>
      <c r="B44" s="3" t="str">
        <f>"00015413"</f>
        <v>00015413</v>
      </c>
    </row>
    <row r="45" spans="1:2" x14ac:dyDescent="0.25">
      <c r="A45" s="3">
        <v>42</v>
      </c>
      <c r="B45" s="3" t="str">
        <f>"00021037"</f>
        <v>00021037</v>
      </c>
    </row>
    <row r="46" spans="1:2" x14ac:dyDescent="0.25">
      <c r="A46" s="3">
        <v>43</v>
      </c>
      <c r="B46" s="3" t="str">
        <f>"00022533"</f>
        <v>00022533</v>
      </c>
    </row>
    <row r="47" spans="1:2" x14ac:dyDescent="0.25">
      <c r="A47" s="3">
        <v>44</v>
      </c>
      <c r="B47" s="3" t="str">
        <f>"00026827"</f>
        <v>00026827</v>
      </c>
    </row>
    <row r="48" spans="1:2" x14ac:dyDescent="0.25">
      <c r="A48" s="3">
        <v>45</v>
      </c>
      <c r="B48" s="3" t="str">
        <f>"00028369"</f>
        <v>00028369</v>
      </c>
    </row>
    <row r="49" spans="1:2" x14ac:dyDescent="0.25">
      <c r="A49" s="3">
        <v>46</v>
      </c>
      <c r="B49" s="3" t="str">
        <f>"00044232"</f>
        <v>00044232</v>
      </c>
    </row>
    <row r="50" spans="1:2" x14ac:dyDescent="0.25">
      <c r="A50" s="3">
        <v>47</v>
      </c>
      <c r="B50" s="3" t="str">
        <f>"00049965"</f>
        <v>00049965</v>
      </c>
    </row>
    <row r="51" spans="1:2" x14ac:dyDescent="0.25">
      <c r="A51" s="3">
        <v>48</v>
      </c>
      <c r="B51" s="3" t="str">
        <f>"00074811"</f>
        <v>00074811</v>
      </c>
    </row>
    <row r="52" spans="1:2" x14ac:dyDescent="0.25">
      <c r="A52" s="3">
        <v>49</v>
      </c>
      <c r="B52" s="3" t="str">
        <f>"00078161"</f>
        <v>00078161</v>
      </c>
    </row>
    <row r="53" spans="1:2" x14ac:dyDescent="0.25">
      <c r="A53" s="3">
        <v>50</v>
      </c>
      <c r="B53" s="3" t="str">
        <f>"00084204"</f>
        <v>00084204</v>
      </c>
    </row>
    <row r="54" spans="1:2" x14ac:dyDescent="0.25">
      <c r="A54" s="3">
        <v>51</v>
      </c>
      <c r="B54" s="3" t="str">
        <f>"00085290"</f>
        <v>00085290</v>
      </c>
    </row>
    <row r="55" spans="1:2" x14ac:dyDescent="0.25">
      <c r="A55" s="3">
        <v>52</v>
      </c>
      <c r="B55" s="3" t="str">
        <f>"00087295"</f>
        <v>00087295</v>
      </c>
    </row>
    <row r="56" spans="1:2" x14ac:dyDescent="0.25">
      <c r="A56" s="3">
        <v>53</v>
      </c>
      <c r="B56" s="3" t="str">
        <f>"00088662"</f>
        <v>00088662</v>
      </c>
    </row>
    <row r="57" spans="1:2" x14ac:dyDescent="0.25">
      <c r="A57" s="3">
        <v>54</v>
      </c>
      <c r="B57" s="3" t="str">
        <f>"00092253"</f>
        <v>00092253</v>
      </c>
    </row>
    <row r="58" spans="1:2" x14ac:dyDescent="0.25">
      <c r="A58" s="3">
        <v>55</v>
      </c>
      <c r="B58" s="3" t="str">
        <f>"00093822"</f>
        <v>00093822</v>
      </c>
    </row>
    <row r="59" spans="1:2" x14ac:dyDescent="0.25">
      <c r="A59" s="3">
        <v>56</v>
      </c>
      <c r="B59" s="3" t="str">
        <f>"00102576"</f>
        <v>00102576</v>
      </c>
    </row>
    <row r="60" spans="1:2" x14ac:dyDescent="0.25">
      <c r="A60" s="3">
        <v>57</v>
      </c>
      <c r="B60" s="3" t="str">
        <f>"00104189"</f>
        <v>00104189</v>
      </c>
    </row>
    <row r="61" spans="1:2" x14ac:dyDescent="0.25">
      <c r="A61" s="3">
        <v>58</v>
      </c>
      <c r="B61" s="3" t="str">
        <f>"00104264"</f>
        <v>00104264</v>
      </c>
    </row>
    <row r="62" spans="1:2" x14ac:dyDescent="0.25">
      <c r="A62" s="3">
        <v>59</v>
      </c>
      <c r="B62" s="3" t="str">
        <f>"00104550"</f>
        <v>00104550</v>
      </c>
    </row>
    <row r="63" spans="1:2" x14ac:dyDescent="0.25">
      <c r="A63" s="3">
        <v>60</v>
      </c>
      <c r="B63" s="3" t="str">
        <f>"00104611"</f>
        <v>00104611</v>
      </c>
    </row>
    <row r="64" spans="1:2" x14ac:dyDescent="0.25">
      <c r="A64" s="3">
        <v>61</v>
      </c>
      <c r="B64" s="3" t="str">
        <f>"00104784"</f>
        <v>00104784</v>
      </c>
    </row>
    <row r="65" spans="1:2" x14ac:dyDescent="0.25">
      <c r="A65" s="3">
        <v>62</v>
      </c>
      <c r="B65" s="3" t="str">
        <f>"00104955"</f>
        <v>00104955</v>
      </c>
    </row>
    <row r="66" spans="1:2" x14ac:dyDescent="0.25">
      <c r="A66" s="3">
        <v>63</v>
      </c>
      <c r="B66" s="3" t="str">
        <f>"00105625"</f>
        <v>00105625</v>
      </c>
    </row>
    <row r="67" spans="1:2" x14ac:dyDescent="0.25">
      <c r="A67" s="3">
        <v>64</v>
      </c>
      <c r="B67" s="3" t="str">
        <f>"00107026"</f>
        <v>00107026</v>
      </c>
    </row>
    <row r="68" spans="1:2" x14ac:dyDescent="0.25">
      <c r="A68" s="3">
        <v>65</v>
      </c>
      <c r="B68" s="3" t="str">
        <f>"00107229"</f>
        <v>00107229</v>
      </c>
    </row>
    <row r="69" spans="1:2" x14ac:dyDescent="0.25">
      <c r="A69" s="3">
        <v>66</v>
      </c>
      <c r="B69" s="3" t="str">
        <f>"00107318"</f>
        <v>00107318</v>
      </c>
    </row>
    <row r="70" spans="1:2" x14ac:dyDescent="0.25">
      <c r="A70" s="3">
        <v>67</v>
      </c>
      <c r="B70" s="3" t="str">
        <f>"00108245"</f>
        <v>00108245</v>
      </c>
    </row>
    <row r="71" spans="1:2" x14ac:dyDescent="0.25">
      <c r="A71" s="3">
        <v>68</v>
      </c>
      <c r="B71" s="3" t="str">
        <f>"00108339"</f>
        <v>00108339</v>
      </c>
    </row>
    <row r="72" spans="1:2" x14ac:dyDescent="0.25">
      <c r="A72" s="3">
        <v>69</v>
      </c>
      <c r="B72" s="3" t="str">
        <f>"00108623"</f>
        <v>00108623</v>
      </c>
    </row>
    <row r="73" spans="1:2" x14ac:dyDescent="0.25">
      <c r="A73" s="3">
        <v>70</v>
      </c>
      <c r="B73" s="3" t="str">
        <f>"00110763"</f>
        <v>00110763</v>
      </c>
    </row>
    <row r="74" spans="1:2" x14ac:dyDescent="0.25">
      <c r="A74" s="3">
        <v>71</v>
      </c>
      <c r="B74" s="3" t="str">
        <f>"00110833"</f>
        <v>00110833</v>
      </c>
    </row>
    <row r="75" spans="1:2" x14ac:dyDescent="0.25">
      <c r="A75" s="3">
        <v>72</v>
      </c>
      <c r="B75" s="3" t="str">
        <f>"00111937"</f>
        <v>00111937</v>
      </c>
    </row>
    <row r="76" spans="1:2" x14ac:dyDescent="0.25">
      <c r="A76" s="3">
        <v>73</v>
      </c>
      <c r="B76" s="3" t="str">
        <f>"00112300"</f>
        <v>00112300</v>
      </c>
    </row>
    <row r="77" spans="1:2" x14ac:dyDescent="0.25">
      <c r="A77" s="3">
        <v>74</v>
      </c>
      <c r="B77" s="3" t="str">
        <f>"00112387"</f>
        <v>00112387</v>
      </c>
    </row>
    <row r="78" spans="1:2" x14ac:dyDescent="0.25">
      <c r="A78" s="3">
        <v>75</v>
      </c>
      <c r="B78" s="3" t="str">
        <f>"00112726"</f>
        <v>00112726</v>
      </c>
    </row>
    <row r="79" spans="1:2" x14ac:dyDescent="0.25">
      <c r="A79" s="3">
        <v>76</v>
      </c>
      <c r="B79" s="3" t="str">
        <f>"00113821"</f>
        <v>00113821</v>
      </c>
    </row>
    <row r="80" spans="1:2" x14ac:dyDescent="0.25">
      <c r="A80" s="3">
        <v>77</v>
      </c>
      <c r="B80" s="3" t="str">
        <f>"00114671"</f>
        <v>00114671</v>
      </c>
    </row>
    <row r="81" spans="1:2" x14ac:dyDescent="0.25">
      <c r="A81" s="3">
        <v>78</v>
      </c>
      <c r="B81" s="3" t="str">
        <f>"00114871"</f>
        <v>00114871</v>
      </c>
    </row>
    <row r="82" spans="1:2" x14ac:dyDescent="0.25">
      <c r="A82" s="3">
        <v>79</v>
      </c>
      <c r="B82" s="3" t="str">
        <f>"00115827"</f>
        <v>00115827</v>
      </c>
    </row>
    <row r="83" spans="1:2" x14ac:dyDescent="0.25">
      <c r="A83" s="3">
        <v>80</v>
      </c>
      <c r="B83" s="3" t="str">
        <f>"00115883"</f>
        <v>00115883</v>
      </c>
    </row>
    <row r="84" spans="1:2" x14ac:dyDescent="0.25">
      <c r="A84" s="3">
        <v>81</v>
      </c>
      <c r="B84" s="3" t="str">
        <f>"00116428"</f>
        <v>00116428</v>
      </c>
    </row>
    <row r="85" spans="1:2" x14ac:dyDescent="0.25">
      <c r="A85" s="3">
        <v>82</v>
      </c>
      <c r="B85" s="3" t="str">
        <f>"00117704"</f>
        <v>00117704</v>
      </c>
    </row>
    <row r="86" spans="1:2" x14ac:dyDescent="0.25">
      <c r="A86" s="3">
        <v>83</v>
      </c>
      <c r="B86" s="3" t="str">
        <f>"00118113"</f>
        <v>00118113</v>
      </c>
    </row>
    <row r="87" spans="1:2" x14ac:dyDescent="0.25">
      <c r="A87" s="3">
        <v>84</v>
      </c>
      <c r="B87" s="3" t="str">
        <f>"00118909"</f>
        <v>00118909</v>
      </c>
    </row>
    <row r="88" spans="1:2" x14ac:dyDescent="0.25">
      <c r="A88" s="3">
        <v>85</v>
      </c>
      <c r="B88" s="3" t="str">
        <f>"00120545"</f>
        <v>00120545</v>
      </c>
    </row>
    <row r="89" spans="1:2" x14ac:dyDescent="0.25">
      <c r="A89" s="3">
        <v>86</v>
      </c>
      <c r="B89" s="3" t="str">
        <f>"00120970"</f>
        <v>00120970</v>
      </c>
    </row>
    <row r="90" spans="1:2" x14ac:dyDescent="0.25">
      <c r="A90" s="3">
        <v>87</v>
      </c>
      <c r="B90" s="3" t="str">
        <f>"00122615"</f>
        <v>00122615</v>
      </c>
    </row>
    <row r="91" spans="1:2" x14ac:dyDescent="0.25">
      <c r="A91" s="3">
        <v>88</v>
      </c>
      <c r="B91" s="3" t="str">
        <f>"00123389"</f>
        <v>00123389</v>
      </c>
    </row>
    <row r="92" spans="1:2" x14ac:dyDescent="0.25">
      <c r="A92" s="3">
        <v>89</v>
      </c>
      <c r="B92" s="3" t="str">
        <f>"00123744"</f>
        <v>00123744</v>
      </c>
    </row>
    <row r="93" spans="1:2" x14ac:dyDescent="0.25">
      <c r="A93" s="3">
        <v>90</v>
      </c>
      <c r="B93" s="3" t="str">
        <f>"00124282"</f>
        <v>00124282</v>
      </c>
    </row>
    <row r="94" spans="1:2" x14ac:dyDescent="0.25">
      <c r="A94" s="3">
        <v>91</v>
      </c>
      <c r="B94" s="3" t="str">
        <f>"00124506"</f>
        <v>00124506</v>
      </c>
    </row>
    <row r="95" spans="1:2" x14ac:dyDescent="0.25">
      <c r="A95" s="3">
        <v>92</v>
      </c>
      <c r="B95" s="3" t="str">
        <f>"00124823"</f>
        <v>00124823</v>
      </c>
    </row>
    <row r="96" spans="1:2" x14ac:dyDescent="0.25">
      <c r="A96" s="3">
        <v>93</v>
      </c>
      <c r="B96" s="3" t="str">
        <f>"00125983"</f>
        <v>00125983</v>
      </c>
    </row>
    <row r="97" spans="1:2" x14ac:dyDescent="0.25">
      <c r="A97" s="3">
        <v>94</v>
      </c>
      <c r="B97" s="3" t="str">
        <f>"00126153"</f>
        <v>00126153</v>
      </c>
    </row>
    <row r="98" spans="1:2" x14ac:dyDescent="0.25">
      <c r="A98" s="3">
        <v>95</v>
      </c>
      <c r="B98" s="3" t="str">
        <f>"00126917"</f>
        <v>00126917</v>
      </c>
    </row>
    <row r="99" spans="1:2" x14ac:dyDescent="0.25">
      <c r="A99" s="3">
        <v>96</v>
      </c>
      <c r="B99" s="3" t="str">
        <f>"00127106"</f>
        <v>00127106</v>
      </c>
    </row>
    <row r="100" spans="1:2" x14ac:dyDescent="0.25">
      <c r="A100" s="3">
        <v>97</v>
      </c>
      <c r="B100" s="3" t="str">
        <f>"00127369"</f>
        <v>00127369</v>
      </c>
    </row>
    <row r="101" spans="1:2" x14ac:dyDescent="0.25">
      <c r="A101" s="3">
        <v>98</v>
      </c>
      <c r="B101" s="3" t="str">
        <f>"00127999"</f>
        <v>00127999</v>
      </c>
    </row>
    <row r="102" spans="1:2" x14ac:dyDescent="0.25">
      <c r="A102" s="3">
        <v>99</v>
      </c>
      <c r="B102" s="3" t="str">
        <f>"00128143"</f>
        <v>00128143</v>
      </c>
    </row>
    <row r="103" spans="1:2" x14ac:dyDescent="0.25">
      <c r="A103" s="3">
        <v>100</v>
      </c>
      <c r="B103" s="3" t="str">
        <f>"00128427"</f>
        <v>00128427</v>
      </c>
    </row>
    <row r="104" spans="1:2" x14ac:dyDescent="0.25">
      <c r="A104" s="3">
        <v>101</v>
      </c>
      <c r="B104" s="3" t="str">
        <f>"00128623"</f>
        <v>00128623</v>
      </c>
    </row>
    <row r="105" spans="1:2" x14ac:dyDescent="0.25">
      <c r="A105" s="3">
        <v>102</v>
      </c>
      <c r="B105" s="3" t="str">
        <f>"00129468"</f>
        <v>00129468</v>
      </c>
    </row>
    <row r="106" spans="1:2" x14ac:dyDescent="0.25">
      <c r="A106" s="3">
        <v>103</v>
      </c>
      <c r="B106" s="3" t="str">
        <f>"00130387"</f>
        <v>00130387</v>
      </c>
    </row>
    <row r="107" spans="1:2" x14ac:dyDescent="0.25">
      <c r="A107" s="3">
        <v>104</v>
      </c>
      <c r="B107" s="3" t="str">
        <f>"00130577"</f>
        <v>00130577</v>
      </c>
    </row>
    <row r="108" spans="1:2" x14ac:dyDescent="0.25">
      <c r="A108" s="3">
        <v>105</v>
      </c>
      <c r="B108" s="3" t="str">
        <f>"00130693"</f>
        <v>00130693</v>
      </c>
    </row>
    <row r="109" spans="1:2" x14ac:dyDescent="0.25">
      <c r="A109" s="3">
        <v>106</v>
      </c>
      <c r="B109" s="3" t="str">
        <f>"00130813"</f>
        <v>00130813</v>
      </c>
    </row>
    <row r="110" spans="1:2" x14ac:dyDescent="0.25">
      <c r="A110" s="3">
        <v>107</v>
      </c>
      <c r="B110" s="3" t="str">
        <f>"00131201"</f>
        <v>00131201</v>
      </c>
    </row>
    <row r="111" spans="1:2" x14ac:dyDescent="0.25">
      <c r="A111" s="3">
        <v>108</v>
      </c>
      <c r="B111" s="3" t="str">
        <f>"00132018"</f>
        <v>00132018</v>
      </c>
    </row>
    <row r="112" spans="1:2" x14ac:dyDescent="0.25">
      <c r="A112" s="3">
        <v>109</v>
      </c>
      <c r="B112" s="3" t="str">
        <f>"00132091"</f>
        <v>00132091</v>
      </c>
    </row>
    <row r="113" spans="1:2" x14ac:dyDescent="0.25">
      <c r="A113" s="3">
        <v>110</v>
      </c>
      <c r="B113" s="3" t="str">
        <f>"00132748"</f>
        <v>00132748</v>
      </c>
    </row>
    <row r="114" spans="1:2" x14ac:dyDescent="0.25">
      <c r="A114" s="3">
        <v>111</v>
      </c>
      <c r="B114" s="3" t="str">
        <f>"00133021"</f>
        <v>00133021</v>
      </c>
    </row>
    <row r="115" spans="1:2" x14ac:dyDescent="0.25">
      <c r="A115" s="3">
        <v>112</v>
      </c>
      <c r="B115" s="3" t="str">
        <f>"00133204"</f>
        <v>00133204</v>
      </c>
    </row>
    <row r="116" spans="1:2" x14ac:dyDescent="0.25">
      <c r="A116" s="3">
        <v>113</v>
      </c>
      <c r="B116" s="3" t="str">
        <f>"00138605"</f>
        <v>00138605</v>
      </c>
    </row>
    <row r="117" spans="1:2" x14ac:dyDescent="0.25">
      <c r="A117" s="3">
        <v>114</v>
      </c>
      <c r="B117" s="3" t="str">
        <f>"00140497"</f>
        <v>00140497</v>
      </c>
    </row>
    <row r="118" spans="1:2" x14ac:dyDescent="0.25">
      <c r="A118" s="3">
        <v>115</v>
      </c>
      <c r="B118" s="3" t="str">
        <f>"00142433"</f>
        <v>00142433</v>
      </c>
    </row>
    <row r="119" spans="1:2" x14ac:dyDescent="0.25">
      <c r="A119" s="3">
        <v>116</v>
      </c>
      <c r="B119" s="3" t="str">
        <f>"00145178"</f>
        <v>00145178</v>
      </c>
    </row>
    <row r="120" spans="1:2" x14ac:dyDescent="0.25">
      <c r="A120" s="3">
        <v>117</v>
      </c>
      <c r="B120" s="3" t="str">
        <f>"00147992"</f>
        <v>00147992</v>
      </c>
    </row>
    <row r="121" spans="1:2" x14ac:dyDescent="0.25">
      <c r="A121" s="3">
        <v>118</v>
      </c>
      <c r="B121" s="3" t="str">
        <f>"00148493"</f>
        <v>00148493</v>
      </c>
    </row>
    <row r="122" spans="1:2" x14ac:dyDescent="0.25">
      <c r="A122" s="3">
        <v>119</v>
      </c>
      <c r="B122" s="3" t="str">
        <f>"00151120"</f>
        <v>00151120</v>
      </c>
    </row>
    <row r="123" spans="1:2" x14ac:dyDescent="0.25">
      <c r="A123" s="3">
        <v>120</v>
      </c>
      <c r="B123" s="3" t="str">
        <f>"00153735"</f>
        <v>00153735</v>
      </c>
    </row>
    <row r="124" spans="1:2" x14ac:dyDescent="0.25">
      <c r="A124" s="3">
        <v>121</v>
      </c>
      <c r="B124" s="3" t="str">
        <f>"00153835"</f>
        <v>00153835</v>
      </c>
    </row>
    <row r="125" spans="1:2" x14ac:dyDescent="0.25">
      <c r="A125" s="3">
        <v>122</v>
      </c>
      <c r="B125" s="3" t="str">
        <f>"00154216"</f>
        <v>00154216</v>
      </c>
    </row>
    <row r="126" spans="1:2" x14ac:dyDescent="0.25">
      <c r="A126" s="3">
        <v>123</v>
      </c>
      <c r="B126" s="3" t="str">
        <f>"00154983"</f>
        <v>00154983</v>
      </c>
    </row>
    <row r="127" spans="1:2" x14ac:dyDescent="0.25">
      <c r="A127" s="3">
        <v>124</v>
      </c>
      <c r="B127" s="3" t="str">
        <f>"00156415"</f>
        <v>00156415</v>
      </c>
    </row>
    <row r="128" spans="1:2" x14ac:dyDescent="0.25">
      <c r="A128" s="3">
        <v>125</v>
      </c>
      <c r="B128" s="3" t="str">
        <f>"00157645"</f>
        <v>00157645</v>
      </c>
    </row>
    <row r="129" spans="1:2" x14ac:dyDescent="0.25">
      <c r="A129" s="3">
        <v>126</v>
      </c>
      <c r="B129" s="3" t="str">
        <f>"00159127"</f>
        <v>00159127</v>
      </c>
    </row>
    <row r="130" spans="1:2" x14ac:dyDescent="0.25">
      <c r="A130" s="3">
        <v>127</v>
      </c>
      <c r="B130" s="3" t="str">
        <f>"00161133"</f>
        <v>00161133</v>
      </c>
    </row>
    <row r="131" spans="1:2" x14ac:dyDescent="0.25">
      <c r="A131" s="3">
        <v>128</v>
      </c>
      <c r="B131" s="3" t="str">
        <f>"00163054"</f>
        <v>00163054</v>
      </c>
    </row>
    <row r="132" spans="1:2" x14ac:dyDescent="0.25">
      <c r="A132" s="3">
        <v>129</v>
      </c>
      <c r="B132" s="3" t="str">
        <f>"00163975"</f>
        <v>00163975</v>
      </c>
    </row>
    <row r="133" spans="1:2" x14ac:dyDescent="0.25">
      <c r="A133" s="3">
        <v>130</v>
      </c>
      <c r="B133" s="3" t="str">
        <f>"00170695"</f>
        <v>00170695</v>
      </c>
    </row>
    <row r="134" spans="1:2" x14ac:dyDescent="0.25">
      <c r="A134" s="3">
        <v>131</v>
      </c>
      <c r="B134" s="3" t="str">
        <f>"00177265"</f>
        <v>00177265</v>
      </c>
    </row>
    <row r="135" spans="1:2" x14ac:dyDescent="0.25">
      <c r="A135" s="3">
        <v>132</v>
      </c>
      <c r="B135" s="3" t="str">
        <f>"00182191"</f>
        <v>00182191</v>
      </c>
    </row>
    <row r="136" spans="1:2" x14ac:dyDescent="0.25">
      <c r="A136" s="3">
        <v>133</v>
      </c>
      <c r="B136" s="3" t="str">
        <f>"00183625"</f>
        <v>00183625</v>
      </c>
    </row>
    <row r="137" spans="1:2" x14ac:dyDescent="0.25">
      <c r="A137" s="3">
        <v>134</v>
      </c>
      <c r="B137" s="3" t="str">
        <f>"00185477"</f>
        <v>00185477</v>
      </c>
    </row>
    <row r="138" spans="1:2" x14ac:dyDescent="0.25">
      <c r="A138" s="3">
        <v>135</v>
      </c>
      <c r="B138" s="3" t="str">
        <f>"00185657"</f>
        <v>00185657</v>
      </c>
    </row>
    <row r="139" spans="1:2" x14ac:dyDescent="0.25">
      <c r="A139" s="3">
        <v>136</v>
      </c>
      <c r="B139" s="3" t="str">
        <f>"00194472"</f>
        <v>00194472</v>
      </c>
    </row>
    <row r="140" spans="1:2" x14ac:dyDescent="0.25">
      <c r="A140" s="3">
        <v>137</v>
      </c>
      <c r="B140" s="3" t="str">
        <f>"00194969"</f>
        <v>00194969</v>
      </c>
    </row>
    <row r="141" spans="1:2" x14ac:dyDescent="0.25">
      <c r="A141" s="3">
        <v>138</v>
      </c>
      <c r="B141" s="3" t="str">
        <f>"00198267"</f>
        <v>00198267</v>
      </c>
    </row>
    <row r="142" spans="1:2" x14ac:dyDescent="0.25">
      <c r="A142" s="3">
        <v>139</v>
      </c>
      <c r="B142" s="3" t="str">
        <f>"00199094"</f>
        <v>00199094</v>
      </c>
    </row>
    <row r="143" spans="1:2" x14ac:dyDescent="0.25">
      <c r="A143" s="3">
        <v>140</v>
      </c>
      <c r="B143" s="3" t="str">
        <f>"00199373"</f>
        <v>00199373</v>
      </c>
    </row>
    <row r="144" spans="1:2" x14ac:dyDescent="0.25">
      <c r="A144" s="3">
        <v>141</v>
      </c>
      <c r="B144" s="3" t="str">
        <f>"00205387"</f>
        <v>00205387</v>
      </c>
    </row>
    <row r="145" spans="1:2" x14ac:dyDescent="0.25">
      <c r="A145" s="3">
        <v>142</v>
      </c>
      <c r="B145" s="3" t="str">
        <f>"00207476"</f>
        <v>00207476</v>
      </c>
    </row>
    <row r="146" spans="1:2" x14ac:dyDescent="0.25">
      <c r="A146" s="3">
        <v>143</v>
      </c>
      <c r="B146" s="3" t="str">
        <f>"00208575"</f>
        <v>00208575</v>
      </c>
    </row>
    <row r="147" spans="1:2" x14ac:dyDescent="0.25">
      <c r="A147" s="3">
        <v>144</v>
      </c>
      <c r="B147" s="3" t="str">
        <f>"00214495"</f>
        <v>00214495</v>
      </c>
    </row>
    <row r="148" spans="1:2" x14ac:dyDescent="0.25">
      <c r="A148" s="3">
        <v>145</v>
      </c>
      <c r="B148" s="3" t="str">
        <f>"00215740"</f>
        <v>00215740</v>
      </c>
    </row>
    <row r="149" spans="1:2" x14ac:dyDescent="0.25">
      <c r="A149" s="3">
        <v>146</v>
      </c>
      <c r="B149" s="3" t="str">
        <f>"00216086"</f>
        <v>00216086</v>
      </c>
    </row>
    <row r="150" spans="1:2" x14ac:dyDescent="0.25">
      <c r="A150" s="3">
        <v>147</v>
      </c>
      <c r="B150" s="3" t="str">
        <f>"00216676"</f>
        <v>00216676</v>
      </c>
    </row>
    <row r="151" spans="1:2" x14ac:dyDescent="0.25">
      <c r="A151" s="3">
        <v>148</v>
      </c>
      <c r="B151" s="3" t="str">
        <f>"00216974"</f>
        <v>00216974</v>
      </c>
    </row>
    <row r="152" spans="1:2" x14ac:dyDescent="0.25">
      <c r="A152" s="3">
        <v>149</v>
      </c>
      <c r="B152" s="3" t="str">
        <f>"00218097"</f>
        <v>00218097</v>
      </c>
    </row>
    <row r="153" spans="1:2" x14ac:dyDescent="0.25">
      <c r="A153" s="3">
        <v>150</v>
      </c>
      <c r="B153" s="3" t="str">
        <f>"00218150"</f>
        <v>00218150</v>
      </c>
    </row>
    <row r="154" spans="1:2" x14ac:dyDescent="0.25">
      <c r="A154" s="3">
        <v>151</v>
      </c>
      <c r="B154" s="3" t="str">
        <f>"00221599"</f>
        <v>00221599</v>
      </c>
    </row>
    <row r="155" spans="1:2" x14ac:dyDescent="0.25">
      <c r="A155" s="3">
        <v>152</v>
      </c>
      <c r="B155" s="3" t="str">
        <f>"00222185"</f>
        <v>00222185</v>
      </c>
    </row>
    <row r="156" spans="1:2" x14ac:dyDescent="0.25">
      <c r="A156" s="3">
        <v>153</v>
      </c>
      <c r="B156" s="3" t="str">
        <f>"00228519"</f>
        <v>00228519</v>
      </c>
    </row>
    <row r="157" spans="1:2" x14ac:dyDescent="0.25">
      <c r="A157" s="3">
        <v>154</v>
      </c>
      <c r="B157" s="3" t="str">
        <f>"00229686"</f>
        <v>00229686</v>
      </c>
    </row>
    <row r="158" spans="1:2" x14ac:dyDescent="0.25">
      <c r="A158" s="3">
        <v>155</v>
      </c>
      <c r="B158" s="3" t="str">
        <f>"00229893"</f>
        <v>00229893</v>
      </c>
    </row>
    <row r="159" spans="1:2" x14ac:dyDescent="0.25">
      <c r="A159" s="3">
        <v>156</v>
      </c>
      <c r="B159" s="3" t="str">
        <f>"00229904"</f>
        <v>00229904</v>
      </c>
    </row>
    <row r="160" spans="1:2" x14ac:dyDescent="0.25">
      <c r="A160" s="3">
        <v>157</v>
      </c>
      <c r="B160" s="3" t="str">
        <f>"00232009"</f>
        <v>00232009</v>
      </c>
    </row>
    <row r="161" spans="1:2" x14ac:dyDescent="0.25">
      <c r="A161" s="3">
        <v>158</v>
      </c>
      <c r="B161" s="3" t="str">
        <f>"00232960"</f>
        <v>00232960</v>
      </c>
    </row>
    <row r="162" spans="1:2" x14ac:dyDescent="0.25">
      <c r="A162" s="3">
        <v>159</v>
      </c>
      <c r="B162" s="3" t="str">
        <f>"00234254"</f>
        <v>00234254</v>
      </c>
    </row>
    <row r="163" spans="1:2" x14ac:dyDescent="0.25">
      <c r="A163" s="3">
        <v>160</v>
      </c>
      <c r="B163" s="3" t="str">
        <f>"00235130"</f>
        <v>00235130</v>
      </c>
    </row>
    <row r="164" spans="1:2" x14ac:dyDescent="0.25">
      <c r="A164" s="3">
        <v>161</v>
      </c>
      <c r="B164" s="3" t="str">
        <f>"00235182"</f>
        <v>00235182</v>
      </c>
    </row>
    <row r="165" spans="1:2" x14ac:dyDescent="0.25">
      <c r="A165" s="3">
        <v>162</v>
      </c>
      <c r="B165" s="3" t="str">
        <f>"00235880"</f>
        <v>00235880</v>
      </c>
    </row>
    <row r="166" spans="1:2" x14ac:dyDescent="0.25">
      <c r="A166" s="3">
        <v>163</v>
      </c>
      <c r="B166" s="3" t="str">
        <f>"00235890"</f>
        <v>00235890</v>
      </c>
    </row>
    <row r="167" spans="1:2" x14ac:dyDescent="0.25">
      <c r="A167" s="3">
        <v>164</v>
      </c>
      <c r="B167" s="3" t="str">
        <f>"00236138"</f>
        <v>00236138</v>
      </c>
    </row>
    <row r="168" spans="1:2" x14ac:dyDescent="0.25">
      <c r="A168" s="3">
        <v>165</v>
      </c>
      <c r="B168" s="3" t="str">
        <f>"00236286"</f>
        <v>00236286</v>
      </c>
    </row>
    <row r="169" spans="1:2" x14ac:dyDescent="0.25">
      <c r="A169" s="3">
        <v>166</v>
      </c>
      <c r="B169" s="3" t="str">
        <f>"00238391"</f>
        <v>00238391</v>
      </c>
    </row>
    <row r="170" spans="1:2" x14ac:dyDescent="0.25">
      <c r="A170" s="3">
        <v>167</v>
      </c>
      <c r="B170" s="3" t="str">
        <f>"00238652"</f>
        <v>00238652</v>
      </c>
    </row>
    <row r="171" spans="1:2" x14ac:dyDescent="0.25">
      <c r="A171" s="3">
        <v>168</v>
      </c>
      <c r="B171" s="3" t="str">
        <f>"00238991"</f>
        <v>00238991</v>
      </c>
    </row>
    <row r="172" spans="1:2" x14ac:dyDescent="0.25">
      <c r="A172" s="3">
        <v>169</v>
      </c>
      <c r="B172" s="3" t="str">
        <f>"00239107"</f>
        <v>00239107</v>
      </c>
    </row>
    <row r="173" spans="1:2" x14ac:dyDescent="0.25">
      <c r="A173" s="3">
        <v>170</v>
      </c>
      <c r="B173" s="3" t="str">
        <f>"00240051"</f>
        <v>00240051</v>
      </c>
    </row>
    <row r="174" spans="1:2" x14ac:dyDescent="0.25">
      <c r="A174" s="3">
        <v>171</v>
      </c>
      <c r="B174" s="3" t="str">
        <f>"00240406"</f>
        <v>00240406</v>
      </c>
    </row>
    <row r="175" spans="1:2" x14ac:dyDescent="0.25">
      <c r="A175" s="3">
        <v>172</v>
      </c>
      <c r="B175" s="3" t="str">
        <f>"00241000"</f>
        <v>00241000</v>
      </c>
    </row>
    <row r="176" spans="1:2" x14ac:dyDescent="0.25">
      <c r="A176" s="3">
        <v>173</v>
      </c>
      <c r="B176" s="3" t="str">
        <f>"00241695"</f>
        <v>00241695</v>
      </c>
    </row>
    <row r="177" spans="1:2" x14ac:dyDescent="0.25">
      <c r="A177" s="3">
        <v>174</v>
      </c>
      <c r="B177" s="3" t="str">
        <f>"00243344"</f>
        <v>00243344</v>
      </c>
    </row>
    <row r="178" spans="1:2" x14ac:dyDescent="0.25">
      <c r="A178" s="3">
        <v>175</v>
      </c>
      <c r="B178" s="3" t="str">
        <f>"00243407"</f>
        <v>00243407</v>
      </c>
    </row>
    <row r="179" spans="1:2" x14ac:dyDescent="0.25">
      <c r="A179" s="3">
        <v>176</v>
      </c>
      <c r="B179" s="3" t="str">
        <f>"00243673"</f>
        <v>00243673</v>
      </c>
    </row>
    <row r="180" spans="1:2" x14ac:dyDescent="0.25">
      <c r="A180" s="3">
        <v>177</v>
      </c>
      <c r="B180" s="3" t="str">
        <f>"00243851"</f>
        <v>00243851</v>
      </c>
    </row>
    <row r="181" spans="1:2" x14ac:dyDescent="0.25">
      <c r="A181" s="3">
        <v>178</v>
      </c>
      <c r="B181" s="3" t="str">
        <f>"00244287"</f>
        <v>00244287</v>
      </c>
    </row>
    <row r="182" spans="1:2" x14ac:dyDescent="0.25">
      <c r="A182" s="3">
        <v>179</v>
      </c>
      <c r="B182" s="3" t="str">
        <f>"00246006"</f>
        <v>00246006</v>
      </c>
    </row>
    <row r="183" spans="1:2" x14ac:dyDescent="0.25">
      <c r="A183" s="3">
        <v>180</v>
      </c>
      <c r="B183" s="3" t="str">
        <f>"00246755"</f>
        <v>00246755</v>
      </c>
    </row>
    <row r="184" spans="1:2" x14ac:dyDescent="0.25">
      <c r="A184" s="3">
        <v>181</v>
      </c>
      <c r="B184" s="3" t="str">
        <f>"00256362"</f>
        <v>00256362</v>
      </c>
    </row>
    <row r="185" spans="1:2" x14ac:dyDescent="0.25">
      <c r="A185" s="3">
        <v>182</v>
      </c>
      <c r="B185" s="3" t="str">
        <f>"00275605"</f>
        <v>00275605</v>
      </c>
    </row>
    <row r="186" spans="1:2" x14ac:dyDescent="0.25">
      <c r="A186" s="3">
        <v>183</v>
      </c>
      <c r="B186" s="3" t="str">
        <f>"00290265"</f>
        <v>00290265</v>
      </c>
    </row>
    <row r="187" spans="1:2" x14ac:dyDescent="0.25">
      <c r="A187" s="3">
        <v>184</v>
      </c>
      <c r="B187" s="3" t="str">
        <f>"00296354"</f>
        <v>00296354</v>
      </c>
    </row>
    <row r="188" spans="1:2" x14ac:dyDescent="0.25">
      <c r="A188" s="3">
        <v>185</v>
      </c>
      <c r="B188" s="3" t="str">
        <f>"00354204"</f>
        <v>00354204</v>
      </c>
    </row>
    <row r="189" spans="1:2" x14ac:dyDescent="0.25">
      <c r="A189" s="3">
        <v>186</v>
      </c>
      <c r="B189" s="3" t="str">
        <f>"00356886"</f>
        <v>00356886</v>
      </c>
    </row>
    <row r="190" spans="1:2" x14ac:dyDescent="0.25">
      <c r="A190" s="3">
        <v>187</v>
      </c>
      <c r="B190" s="3" t="str">
        <f>"00366742"</f>
        <v>00366742</v>
      </c>
    </row>
    <row r="191" spans="1:2" x14ac:dyDescent="0.25">
      <c r="A191" s="3">
        <v>188</v>
      </c>
      <c r="B191" s="3" t="str">
        <f>"00374307"</f>
        <v>00374307</v>
      </c>
    </row>
    <row r="192" spans="1:2" x14ac:dyDescent="0.25">
      <c r="A192" s="3">
        <v>189</v>
      </c>
      <c r="B192" s="3" t="str">
        <f>"00377406"</f>
        <v>00377406</v>
      </c>
    </row>
    <row r="193" spans="1:2" x14ac:dyDescent="0.25">
      <c r="A193" s="3">
        <v>190</v>
      </c>
      <c r="B193" s="3" t="str">
        <f>"00425453"</f>
        <v>00425453</v>
      </c>
    </row>
    <row r="194" spans="1:2" x14ac:dyDescent="0.25">
      <c r="A194" s="3">
        <v>191</v>
      </c>
      <c r="B194" s="3" t="str">
        <f>"00430204"</f>
        <v>00430204</v>
      </c>
    </row>
    <row r="195" spans="1:2" x14ac:dyDescent="0.25">
      <c r="A195" s="3">
        <v>192</v>
      </c>
      <c r="B195" s="3" t="str">
        <f>"00431214"</f>
        <v>00431214</v>
      </c>
    </row>
    <row r="196" spans="1:2" x14ac:dyDescent="0.25">
      <c r="A196" s="3">
        <v>193</v>
      </c>
      <c r="B196" s="3" t="str">
        <f>"00431602"</f>
        <v>00431602</v>
      </c>
    </row>
    <row r="197" spans="1:2" x14ac:dyDescent="0.25">
      <c r="A197" s="3">
        <v>194</v>
      </c>
      <c r="B197" s="3" t="str">
        <f>"00431793"</f>
        <v>00431793</v>
      </c>
    </row>
    <row r="198" spans="1:2" x14ac:dyDescent="0.25">
      <c r="A198" s="3">
        <v>195</v>
      </c>
      <c r="B198" s="3" t="str">
        <f>"00435615"</f>
        <v>00435615</v>
      </c>
    </row>
    <row r="199" spans="1:2" x14ac:dyDescent="0.25">
      <c r="A199" s="3">
        <v>196</v>
      </c>
      <c r="B199" s="3" t="str">
        <f>"00436840"</f>
        <v>00436840</v>
      </c>
    </row>
    <row r="200" spans="1:2" x14ac:dyDescent="0.25">
      <c r="A200" s="3">
        <v>197</v>
      </c>
      <c r="B200" s="3" t="str">
        <f>"00437079"</f>
        <v>00437079</v>
      </c>
    </row>
    <row r="201" spans="1:2" x14ac:dyDescent="0.25">
      <c r="A201" s="3">
        <v>198</v>
      </c>
      <c r="B201" s="3" t="str">
        <f>"00439616"</f>
        <v>00439616</v>
      </c>
    </row>
    <row r="202" spans="1:2" x14ac:dyDescent="0.25">
      <c r="A202" s="3">
        <v>199</v>
      </c>
      <c r="B202" s="3" t="str">
        <f>"00445659"</f>
        <v>00445659</v>
      </c>
    </row>
    <row r="203" spans="1:2" x14ac:dyDescent="0.25">
      <c r="A203" s="3">
        <v>200</v>
      </c>
      <c r="B203" s="3" t="str">
        <f>"00449317"</f>
        <v>00449317</v>
      </c>
    </row>
    <row r="204" spans="1:2" x14ac:dyDescent="0.25">
      <c r="A204" s="3">
        <v>201</v>
      </c>
      <c r="B204" s="3" t="str">
        <f>"00452234"</f>
        <v>00452234</v>
      </c>
    </row>
    <row r="205" spans="1:2" x14ac:dyDescent="0.25">
      <c r="A205" s="3">
        <v>202</v>
      </c>
      <c r="B205" s="3" t="str">
        <f>"00455147"</f>
        <v>00455147</v>
      </c>
    </row>
    <row r="206" spans="1:2" x14ac:dyDescent="0.25">
      <c r="A206" s="3">
        <v>203</v>
      </c>
      <c r="B206" s="3" t="str">
        <f>"00455413"</f>
        <v>00455413</v>
      </c>
    </row>
    <row r="207" spans="1:2" x14ac:dyDescent="0.25">
      <c r="A207" s="3">
        <v>204</v>
      </c>
      <c r="B207" s="3" t="str">
        <f>"00456226"</f>
        <v>00456226</v>
      </c>
    </row>
    <row r="208" spans="1:2" x14ac:dyDescent="0.25">
      <c r="A208" s="3">
        <v>205</v>
      </c>
      <c r="B208" s="3" t="str">
        <f>"00456475"</f>
        <v>00456475</v>
      </c>
    </row>
    <row r="209" spans="1:2" x14ac:dyDescent="0.25">
      <c r="A209" s="3">
        <v>206</v>
      </c>
      <c r="B209" s="3" t="str">
        <f>"00459035"</f>
        <v>00459035</v>
      </c>
    </row>
    <row r="210" spans="1:2" x14ac:dyDescent="0.25">
      <c r="A210" s="3">
        <v>207</v>
      </c>
      <c r="B210" s="3" t="str">
        <f>"00459432"</f>
        <v>00459432</v>
      </c>
    </row>
    <row r="211" spans="1:2" x14ac:dyDescent="0.25">
      <c r="A211" s="3">
        <v>208</v>
      </c>
      <c r="B211" s="3" t="str">
        <f>"00460197"</f>
        <v>00460197</v>
      </c>
    </row>
    <row r="212" spans="1:2" x14ac:dyDescent="0.25">
      <c r="A212" s="3">
        <v>209</v>
      </c>
      <c r="B212" s="3" t="str">
        <f>"00461701"</f>
        <v>00461701</v>
      </c>
    </row>
    <row r="213" spans="1:2" x14ac:dyDescent="0.25">
      <c r="A213" s="3">
        <v>210</v>
      </c>
      <c r="B213" s="3" t="str">
        <f>"00463177"</f>
        <v>00463177</v>
      </c>
    </row>
    <row r="214" spans="1:2" x14ac:dyDescent="0.25">
      <c r="A214" s="3">
        <v>211</v>
      </c>
      <c r="B214" s="3" t="str">
        <f>"00464804"</f>
        <v>00464804</v>
      </c>
    </row>
    <row r="215" spans="1:2" x14ac:dyDescent="0.25">
      <c r="A215" s="3">
        <v>212</v>
      </c>
      <c r="B215" s="3" t="str">
        <f>"00468667"</f>
        <v>00468667</v>
      </c>
    </row>
    <row r="216" spans="1:2" x14ac:dyDescent="0.25">
      <c r="A216" s="3">
        <v>213</v>
      </c>
      <c r="B216" s="3" t="str">
        <f>"00469006"</f>
        <v>00469006</v>
      </c>
    </row>
    <row r="217" spans="1:2" x14ac:dyDescent="0.25">
      <c r="A217" s="3">
        <v>214</v>
      </c>
      <c r="B217" s="3" t="str">
        <f>"00469052"</f>
        <v>00469052</v>
      </c>
    </row>
    <row r="218" spans="1:2" x14ac:dyDescent="0.25">
      <c r="A218" s="3">
        <v>215</v>
      </c>
      <c r="B218" s="3" t="str">
        <f>"00469082"</f>
        <v>00469082</v>
      </c>
    </row>
    <row r="219" spans="1:2" x14ac:dyDescent="0.25">
      <c r="A219" s="3">
        <v>216</v>
      </c>
      <c r="B219" s="3" t="str">
        <f>"00469982"</f>
        <v>00469982</v>
      </c>
    </row>
    <row r="220" spans="1:2" x14ac:dyDescent="0.25">
      <c r="A220" s="3">
        <v>217</v>
      </c>
      <c r="B220" s="3" t="str">
        <f>"00470449"</f>
        <v>00470449</v>
      </c>
    </row>
    <row r="221" spans="1:2" x14ac:dyDescent="0.25">
      <c r="A221" s="3">
        <v>218</v>
      </c>
      <c r="B221" s="3" t="str">
        <f>"00471000"</f>
        <v>00471000</v>
      </c>
    </row>
    <row r="222" spans="1:2" x14ac:dyDescent="0.25">
      <c r="A222" s="3">
        <v>219</v>
      </c>
      <c r="B222" s="3" t="str">
        <f>"00472553"</f>
        <v>00472553</v>
      </c>
    </row>
    <row r="223" spans="1:2" x14ac:dyDescent="0.25">
      <c r="A223" s="3">
        <v>220</v>
      </c>
      <c r="B223" s="3" t="str">
        <f>"00473342"</f>
        <v>00473342</v>
      </c>
    </row>
    <row r="224" spans="1:2" x14ac:dyDescent="0.25">
      <c r="A224" s="3">
        <v>221</v>
      </c>
      <c r="B224" s="3" t="str">
        <f>"00475766"</f>
        <v>00475766</v>
      </c>
    </row>
    <row r="225" spans="1:2" x14ac:dyDescent="0.25">
      <c r="A225" s="3">
        <v>222</v>
      </c>
      <c r="B225" s="3" t="str">
        <f>"00478947"</f>
        <v>00478947</v>
      </c>
    </row>
    <row r="226" spans="1:2" x14ac:dyDescent="0.25">
      <c r="A226" s="3">
        <v>223</v>
      </c>
      <c r="B226" s="3" t="str">
        <f>"00481391"</f>
        <v>00481391</v>
      </c>
    </row>
    <row r="227" spans="1:2" x14ac:dyDescent="0.25">
      <c r="A227" s="3">
        <v>224</v>
      </c>
      <c r="B227" s="3" t="str">
        <f>"00482049"</f>
        <v>00482049</v>
      </c>
    </row>
    <row r="228" spans="1:2" x14ac:dyDescent="0.25">
      <c r="A228" s="3">
        <v>225</v>
      </c>
      <c r="B228" s="3" t="str">
        <f>"00482825"</f>
        <v>00482825</v>
      </c>
    </row>
    <row r="229" spans="1:2" x14ac:dyDescent="0.25">
      <c r="A229" s="3">
        <v>226</v>
      </c>
      <c r="B229" s="3" t="str">
        <f>"00483245"</f>
        <v>00483245</v>
      </c>
    </row>
    <row r="230" spans="1:2" x14ac:dyDescent="0.25">
      <c r="A230" s="3">
        <v>227</v>
      </c>
      <c r="B230" s="3" t="str">
        <f>"00485741"</f>
        <v>00485741</v>
      </c>
    </row>
    <row r="231" spans="1:2" x14ac:dyDescent="0.25">
      <c r="A231" s="3">
        <v>228</v>
      </c>
      <c r="B231" s="3" t="str">
        <f>"00487715"</f>
        <v>00487715</v>
      </c>
    </row>
    <row r="232" spans="1:2" x14ac:dyDescent="0.25">
      <c r="A232" s="3">
        <v>229</v>
      </c>
      <c r="B232" s="3" t="str">
        <f>"00489235"</f>
        <v>00489235</v>
      </c>
    </row>
    <row r="233" spans="1:2" x14ac:dyDescent="0.25">
      <c r="A233" s="3">
        <v>230</v>
      </c>
      <c r="B233" s="3" t="str">
        <f>"00489927"</f>
        <v>00489927</v>
      </c>
    </row>
    <row r="234" spans="1:2" x14ac:dyDescent="0.25">
      <c r="A234" s="3">
        <v>231</v>
      </c>
      <c r="B234" s="3" t="str">
        <f>"00490292"</f>
        <v>00490292</v>
      </c>
    </row>
    <row r="235" spans="1:2" x14ac:dyDescent="0.25">
      <c r="A235" s="3">
        <v>232</v>
      </c>
      <c r="B235" s="3" t="str">
        <f>"00490580"</f>
        <v>00490580</v>
      </c>
    </row>
    <row r="236" spans="1:2" x14ac:dyDescent="0.25">
      <c r="A236" s="3">
        <v>233</v>
      </c>
      <c r="B236" s="3" t="str">
        <f>"00490745"</f>
        <v>00490745</v>
      </c>
    </row>
    <row r="237" spans="1:2" x14ac:dyDescent="0.25">
      <c r="A237" s="3">
        <v>234</v>
      </c>
      <c r="B237" s="3" t="str">
        <f>"00492261"</f>
        <v>00492261</v>
      </c>
    </row>
    <row r="238" spans="1:2" x14ac:dyDescent="0.25">
      <c r="A238" s="3">
        <v>235</v>
      </c>
      <c r="B238" s="3" t="str">
        <f>"00492337"</f>
        <v>00492337</v>
      </c>
    </row>
    <row r="239" spans="1:2" x14ac:dyDescent="0.25">
      <c r="A239" s="3">
        <v>236</v>
      </c>
      <c r="B239" s="3" t="str">
        <f>"00492496"</f>
        <v>00492496</v>
      </c>
    </row>
    <row r="240" spans="1:2" x14ac:dyDescent="0.25">
      <c r="A240" s="3">
        <v>237</v>
      </c>
      <c r="B240" s="3" t="str">
        <f>"00492822"</f>
        <v>00492822</v>
      </c>
    </row>
    <row r="241" spans="1:2" x14ac:dyDescent="0.25">
      <c r="A241" s="3">
        <v>238</v>
      </c>
      <c r="B241" s="3" t="str">
        <f>"00494558"</f>
        <v>00494558</v>
      </c>
    </row>
    <row r="242" spans="1:2" x14ac:dyDescent="0.25">
      <c r="A242" s="3">
        <v>239</v>
      </c>
      <c r="B242" s="3" t="str">
        <f>"00496312"</f>
        <v>00496312</v>
      </c>
    </row>
    <row r="243" spans="1:2" x14ac:dyDescent="0.25">
      <c r="A243" s="3">
        <v>240</v>
      </c>
      <c r="B243" s="3" t="str">
        <f>"00497971"</f>
        <v>00497971</v>
      </c>
    </row>
    <row r="244" spans="1:2" x14ac:dyDescent="0.25">
      <c r="A244" s="3">
        <v>241</v>
      </c>
      <c r="B244" s="3" t="str">
        <f>"00498735"</f>
        <v>00498735</v>
      </c>
    </row>
    <row r="245" spans="1:2" x14ac:dyDescent="0.25">
      <c r="A245" s="3">
        <v>242</v>
      </c>
      <c r="B245" s="3" t="str">
        <f>"00501911"</f>
        <v>00501911</v>
      </c>
    </row>
    <row r="246" spans="1:2" x14ac:dyDescent="0.25">
      <c r="A246" s="3">
        <v>243</v>
      </c>
      <c r="B246" s="3" t="str">
        <f>"00502727"</f>
        <v>00502727</v>
      </c>
    </row>
    <row r="247" spans="1:2" x14ac:dyDescent="0.25">
      <c r="A247" s="3">
        <v>244</v>
      </c>
      <c r="B247" s="3" t="str">
        <f>"00504972"</f>
        <v>00504972</v>
      </c>
    </row>
    <row r="248" spans="1:2" x14ac:dyDescent="0.25">
      <c r="A248" s="3">
        <v>245</v>
      </c>
      <c r="B248" s="3" t="str">
        <f>"00506220"</f>
        <v>00506220</v>
      </c>
    </row>
    <row r="249" spans="1:2" x14ac:dyDescent="0.25">
      <c r="A249" s="3">
        <v>246</v>
      </c>
      <c r="B249" s="3" t="str">
        <f>"00508590"</f>
        <v>00508590</v>
      </c>
    </row>
    <row r="250" spans="1:2" x14ac:dyDescent="0.25">
      <c r="A250" s="3">
        <v>247</v>
      </c>
      <c r="B250" s="3" t="str">
        <f>"00510785"</f>
        <v>00510785</v>
      </c>
    </row>
    <row r="251" spans="1:2" x14ac:dyDescent="0.25">
      <c r="A251" s="3">
        <v>248</v>
      </c>
      <c r="B251" s="3" t="str">
        <f>"00513638"</f>
        <v>00513638</v>
      </c>
    </row>
    <row r="252" spans="1:2" x14ac:dyDescent="0.25">
      <c r="A252" s="3">
        <v>249</v>
      </c>
      <c r="B252" s="3" t="str">
        <f>"00518436"</f>
        <v>00518436</v>
      </c>
    </row>
    <row r="253" spans="1:2" x14ac:dyDescent="0.25">
      <c r="A253" s="3">
        <v>250</v>
      </c>
      <c r="B253" s="3" t="str">
        <f>"00523296"</f>
        <v>00523296</v>
      </c>
    </row>
    <row r="254" spans="1:2" x14ac:dyDescent="0.25">
      <c r="A254" s="3">
        <v>251</v>
      </c>
      <c r="B254" s="3" t="str">
        <f>"00525768"</f>
        <v>00525768</v>
      </c>
    </row>
    <row r="255" spans="1:2" x14ac:dyDescent="0.25">
      <c r="A255" s="3">
        <v>252</v>
      </c>
      <c r="B255" s="3" t="str">
        <f>"00526168"</f>
        <v>00526168</v>
      </c>
    </row>
    <row r="256" spans="1:2" x14ac:dyDescent="0.25">
      <c r="A256" s="3">
        <v>253</v>
      </c>
      <c r="B256" s="3" t="str">
        <f>"00534369"</f>
        <v>00534369</v>
      </c>
    </row>
    <row r="257" spans="1:2" x14ac:dyDescent="0.25">
      <c r="A257" s="3">
        <v>254</v>
      </c>
      <c r="B257" s="3" t="str">
        <f>"00536268"</f>
        <v>00536268</v>
      </c>
    </row>
    <row r="258" spans="1:2" x14ac:dyDescent="0.25">
      <c r="A258" s="3">
        <v>255</v>
      </c>
      <c r="B258" s="3" t="str">
        <f>"00538611"</f>
        <v>00538611</v>
      </c>
    </row>
    <row r="259" spans="1:2" x14ac:dyDescent="0.25">
      <c r="A259" s="3">
        <v>256</v>
      </c>
      <c r="B259" s="3" t="str">
        <f>"00542998"</f>
        <v>00542998</v>
      </c>
    </row>
    <row r="260" spans="1:2" x14ac:dyDescent="0.25">
      <c r="A260" s="3">
        <v>257</v>
      </c>
      <c r="B260" s="3" t="str">
        <f>"00543221"</f>
        <v>00543221</v>
      </c>
    </row>
    <row r="261" spans="1:2" x14ac:dyDescent="0.25">
      <c r="A261" s="3">
        <v>258</v>
      </c>
      <c r="B261" s="3" t="str">
        <f>"00543518"</f>
        <v>00543518</v>
      </c>
    </row>
    <row r="262" spans="1:2" x14ac:dyDescent="0.25">
      <c r="A262" s="3">
        <v>259</v>
      </c>
      <c r="B262" s="3" t="str">
        <f>"00546272"</f>
        <v>00546272</v>
      </c>
    </row>
    <row r="263" spans="1:2" x14ac:dyDescent="0.25">
      <c r="A263" s="3">
        <v>260</v>
      </c>
      <c r="B263" s="3" t="str">
        <f>"00548195"</f>
        <v>00548195</v>
      </c>
    </row>
    <row r="264" spans="1:2" x14ac:dyDescent="0.25">
      <c r="A264" s="3">
        <v>261</v>
      </c>
      <c r="B264" s="3" t="str">
        <f>"00551924"</f>
        <v>00551924</v>
      </c>
    </row>
    <row r="265" spans="1:2" x14ac:dyDescent="0.25">
      <c r="A265" s="3">
        <v>262</v>
      </c>
      <c r="B265" s="3" t="str">
        <f>"00551979"</f>
        <v>00551979</v>
      </c>
    </row>
    <row r="266" spans="1:2" x14ac:dyDescent="0.25">
      <c r="A266" s="3">
        <v>263</v>
      </c>
      <c r="B266" s="3" t="str">
        <f>"00552873"</f>
        <v>00552873</v>
      </c>
    </row>
    <row r="267" spans="1:2" x14ac:dyDescent="0.25">
      <c r="A267" s="3">
        <v>264</v>
      </c>
      <c r="B267" s="3" t="str">
        <f>"00553062"</f>
        <v>00553062</v>
      </c>
    </row>
    <row r="268" spans="1:2" x14ac:dyDescent="0.25">
      <c r="A268" s="3">
        <v>265</v>
      </c>
      <c r="B268" s="3" t="str">
        <f>"00553275"</f>
        <v>00553275</v>
      </c>
    </row>
    <row r="269" spans="1:2" x14ac:dyDescent="0.25">
      <c r="A269" s="3">
        <v>266</v>
      </c>
      <c r="B269" s="3" t="str">
        <f>"00578628"</f>
        <v>00578628</v>
      </c>
    </row>
    <row r="270" spans="1:2" x14ac:dyDescent="0.25">
      <c r="A270" s="3">
        <v>267</v>
      </c>
      <c r="B270" s="3" t="str">
        <f>"00580952"</f>
        <v>00580952</v>
      </c>
    </row>
    <row r="271" spans="1:2" x14ac:dyDescent="0.25">
      <c r="A271" s="3">
        <v>268</v>
      </c>
      <c r="B271" s="3" t="str">
        <f>"00581053"</f>
        <v>00581053</v>
      </c>
    </row>
    <row r="272" spans="1:2" x14ac:dyDescent="0.25">
      <c r="A272" s="3">
        <v>269</v>
      </c>
      <c r="B272" s="3" t="str">
        <f>"00589443"</f>
        <v>00589443</v>
      </c>
    </row>
    <row r="273" spans="1:2" x14ac:dyDescent="0.25">
      <c r="A273" s="3">
        <v>270</v>
      </c>
      <c r="B273" s="3" t="str">
        <f>"00594133"</f>
        <v>00594133</v>
      </c>
    </row>
    <row r="274" spans="1:2" x14ac:dyDescent="0.25">
      <c r="A274" s="3">
        <v>271</v>
      </c>
      <c r="B274" s="3" t="str">
        <f>"00600941"</f>
        <v>00600941</v>
      </c>
    </row>
    <row r="275" spans="1:2" x14ac:dyDescent="0.25">
      <c r="A275" s="3">
        <v>272</v>
      </c>
      <c r="B275" s="3" t="str">
        <f>"00603662"</f>
        <v>00603662</v>
      </c>
    </row>
    <row r="276" spans="1:2" x14ac:dyDescent="0.25">
      <c r="A276" s="3">
        <v>273</v>
      </c>
      <c r="B276" s="3" t="str">
        <f>"00604158"</f>
        <v>00604158</v>
      </c>
    </row>
    <row r="277" spans="1:2" x14ac:dyDescent="0.25">
      <c r="A277" s="3">
        <v>274</v>
      </c>
      <c r="B277" s="3" t="str">
        <f>"00606887"</f>
        <v>00606887</v>
      </c>
    </row>
    <row r="278" spans="1:2" x14ac:dyDescent="0.25">
      <c r="A278" s="3">
        <v>275</v>
      </c>
      <c r="B278" s="3" t="str">
        <f>"00608914"</f>
        <v>00608914</v>
      </c>
    </row>
    <row r="279" spans="1:2" x14ac:dyDescent="0.25">
      <c r="A279" s="3">
        <v>276</v>
      </c>
      <c r="B279" s="3" t="str">
        <f>"00609897"</f>
        <v>00609897</v>
      </c>
    </row>
    <row r="280" spans="1:2" x14ac:dyDescent="0.25">
      <c r="A280" s="3">
        <v>277</v>
      </c>
      <c r="B280" s="3" t="str">
        <f>"00611948"</f>
        <v>00611948</v>
      </c>
    </row>
    <row r="281" spans="1:2" x14ac:dyDescent="0.25">
      <c r="A281" s="3">
        <v>278</v>
      </c>
      <c r="B281" s="3" t="str">
        <f>"00624799"</f>
        <v>00624799</v>
      </c>
    </row>
    <row r="282" spans="1:2" x14ac:dyDescent="0.25">
      <c r="A282" s="3">
        <v>279</v>
      </c>
      <c r="B282" s="3" t="str">
        <f>"00627335"</f>
        <v>00627335</v>
      </c>
    </row>
    <row r="283" spans="1:2" x14ac:dyDescent="0.25">
      <c r="A283" s="3">
        <v>280</v>
      </c>
      <c r="B283" s="3" t="str">
        <f>"00630967"</f>
        <v>00630967</v>
      </c>
    </row>
    <row r="284" spans="1:2" x14ac:dyDescent="0.25">
      <c r="A284" s="3">
        <v>281</v>
      </c>
      <c r="B284" s="3" t="str">
        <f>"00637205"</f>
        <v>00637205</v>
      </c>
    </row>
    <row r="285" spans="1:2" x14ac:dyDescent="0.25">
      <c r="A285" s="3">
        <v>282</v>
      </c>
      <c r="B285" s="3" t="str">
        <f>"00639112"</f>
        <v>00639112</v>
      </c>
    </row>
    <row r="286" spans="1:2" x14ac:dyDescent="0.25">
      <c r="A286" s="3">
        <v>283</v>
      </c>
      <c r="B286" s="3" t="str">
        <f>"00644026"</f>
        <v>00644026</v>
      </c>
    </row>
    <row r="287" spans="1:2" x14ac:dyDescent="0.25">
      <c r="A287" s="3">
        <v>284</v>
      </c>
      <c r="B287" s="3" t="str">
        <f>"00650413"</f>
        <v>00650413</v>
      </c>
    </row>
    <row r="288" spans="1:2" x14ac:dyDescent="0.25">
      <c r="A288" s="3">
        <v>285</v>
      </c>
      <c r="B288" s="3" t="str">
        <f>"00655686"</f>
        <v>00655686</v>
      </c>
    </row>
    <row r="289" spans="1:2" x14ac:dyDescent="0.25">
      <c r="A289" s="3">
        <v>286</v>
      </c>
      <c r="B289" s="3" t="str">
        <f>"00655812"</f>
        <v>00655812</v>
      </c>
    </row>
    <row r="290" spans="1:2" x14ac:dyDescent="0.25">
      <c r="A290" s="3">
        <v>287</v>
      </c>
      <c r="B290" s="3" t="str">
        <f>"00656207"</f>
        <v>00656207</v>
      </c>
    </row>
    <row r="291" spans="1:2" x14ac:dyDescent="0.25">
      <c r="A291" s="3">
        <v>288</v>
      </c>
      <c r="B291" s="3" t="str">
        <f>"00656481"</f>
        <v>00656481</v>
      </c>
    </row>
    <row r="292" spans="1:2" x14ac:dyDescent="0.25">
      <c r="A292" s="3">
        <v>289</v>
      </c>
      <c r="B292" s="3" t="str">
        <f>"00656964"</f>
        <v>00656964</v>
      </c>
    </row>
    <row r="293" spans="1:2" x14ac:dyDescent="0.25">
      <c r="A293" s="3">
        <v>290</v>
      </c>
      <c r="B293" s="3" t="str">
        <f>"00660147"</f>
        <v>00660147</v>
      </c>
    </row>
    <row r="294" spans="1:2" x14ac:dyDescent="0.25">
      <c r="A294" s="3">
        <v>291</v>
      </c>
      <c r="B294" s="3" t="str">
        <f>"00661693"</f>
        <v>00661693</v>
      </c>
    </row>
    <row r="295" spans="1:2" x14ac:dyDescent="0.25">
      <c r="A295" s="3">
        <v>292</v>
      </c>
      <c r="B295" s="3" t="str">
        <f>"00665012"</f>
        <v>00665012</v>
      </c>
    </row>
    <row r="296" spans="1:2" x14ac:dyDescent="0.25">
      <c r="A296" s="3">
        <v>293</v>
      </c>
      <c r="B296" s="3" t="str">
        <f>"00669410"</f>
        <v>00669410</v>
      </c>
    </row>
    <row r="297" spans="1:2" x14ac:dyDescent="0.25">
      <c r="A297" s="3">
        <v>294</v>
      </c>
      <c r="B297" s="3" t="str">
        <f>"00669525"</f>
        <v>00669525</v>
      </c>
    </row>
    <row r="298" spans="1:2" x14ac:dyDescent="0.25">
      <c r="A298" s="3">
        <v>295</v>
      </c>
      <c r="B298" s="3" t="str">
        <f>"00672923"</f>
        <v>00672923</v>
      </c>
    </row>
    <row r="299" spans="1:2" x14ac:dyDescent="0.25">
      <c r="A299" s="3">
        <v>296</v>
      </c>
      <c r="B299" s="3" t="str">
        <f>"00674248"</f>
        <v>00674248</v>
      </c>
    </row>
    <row r="300" spans="1:2" x14ac:dyDescent="0.25">
      <c r="A300" s="3">
        <v>297</v>
      </c>
      <c r="B300" s="3" t="str">
        <f>"00674509"</f>
        <v>00674509</v>
      </c>
    </row>
    <row r="301" spans="1:2" x14ac:dyDescent="0.25">
      <c r="A301" s="3">
        <v>298</v>
      </c>
      <c r="B301" s="3" t="str">
        <f>"00679180"</f>
        <v>00679180</v>
      </c>
    </row>
    <row r="302" spans="1:2" x14ac:dyDescent="0.25">
      <c r="A302" s="3">
        <v>299</v>
      </c>
      <c r="B302" s="3" t="str">
        <f>"00680798"</f>
        <v>00680798</v>
      </c>
    </row>
    <row r="303" spans="1:2" x14ac:dyDescent="0.25">
      <c r="A303" s="3">
        <v>300</v>
      </c>
      <c r="B303" s="3" t="str">
        <f>"00680913"</f>
        <v>00680913</v>
      </c>
    </row>
    <row r="304" spans="1:2" x14ac:dyDescent="0.25">
      <c r="A304" s="3">
        <v>301</v>
      </c>
      <c r="B304" s="3" t="str">
        <f>"00681819"</f>
        <v>00681819</v>
      </c>
    </row>
    <row r="305" spans="1:2" x14ac:dyDescent="0.25">
      <c r="A305" s="3">
        <v>302</v>
      </c>
      <c r="B305" s="3" t="str">
        <f>"00683520"</f>
        <v>00683520</v>
      </c>
    </row>
    <row r="306" spans="1:2" x14ac:dyDescent="0.25">
      <c r="A306" s="3">
        <v>303</v>
      </c>
      <c r="B306" s="3" t="str">
        <f>"00684068"</f>
        <v>00684068</v>
      </c>
    </row>
    <row r="307" spans="1:2" x14ac:dyDescent="0.25">
      <c r="A307" s="3">
        <v>304</v>
      </c>
      <c r="B307" s="3" t="str">
        <f>"00689670"</f>
        <v>00689670</v>
      </c>
    </row>
    <row r="308" spans="1:2" x14ac:dyDescent="0.25">
      <c r="A308" s="3">
        <v>305</v>
      </c>
      <c r="B308" s="3" t="str">
        <f>"00703416"</f>
        <v>00703416</v>
      </c>
    </row>
    <row r="309" spans="1:2" x14ac:dyDescent="0.25">
      <c r="A309" s="3">
        <v>306</v>
      </c>
      <c r="B309" s="3" t="str">
        <f>"00714072"</f>
        <v>00714072</v>
      </c>
    </row>
    <row r="310" spans="1:2" x14ac:dyDescent="0.25">
      <c r="A310" s="3">
        <v>307</v>
      </c>
      <c r="B310" s="3" t="str">
        <f>"00714594"</f>
        <v>00714594</v>
      </c>
    </row>
    <row r="311" spans="1:2" x14ac:dyDescent="0.25">
      <c r="A311" s="3">
        <v>308</v>
      </c>
      <c r="B311" s="3" t="str">
        <f>"00715067"</f>
        <v>00715067</v>
      </c>
    </row>
    <row r="312" spans="1:2" x14ac:dyDescent="0.25">
      <c r="A312" s="3">
        <v>309</v>
      </c>
      <c r="B312" s="3" t="str">
        <f>"00716002"</f>
        <v>00716002</v>
      </c>
    </row>
    <row r="313" spans="1:2" x14ac:dyDescent="0.25">
      <c r="A313" s="3">
        <v>310</v>
      </c>
      <c r="B313" s="3" t="str">
        <f>"00716492"</f>
        <v>00716492</v>
      </c>
    </row>
    <row r="314" spans="1:2" x14ac:dyDescent="0.25">
      <c r="A314" s="3">
        <v>311</v>
      </c>
      <c r="B314" s="3" t="str">
        <f>"00716674"</f>
        <v>00716674</v>
      </c>
    </row>
    <row r="315" spans="1:2" x14ac:dyDescent="0.25">
      <c r="A315" s="3">
        <v>312</v>
      </c>
      <c r="B315" s="3" t="str">
        <f>"00717160"</f>
        <v>00717160</v>
      </c>
    </row>
    <row r="316" spans="1:2" x14ac:dyDescent="0.25">
      <c r="A316" s="3">
        <v>313</v>
      </c>
      <c r="B316" s="3" t="str">
        <f>"00717949"</f>
        <v>00717949</v>
      </c>
    </row>
    <row r="317" spans="1:2" x14ac:dyDescent="0.25">
      <c r="A317" s="3">
        <v>314</v>
      </c>
      <c r="B317" s="3" t="str">
        <f>"00719504"</f>
        <v>00719504</v>
      </c>
    </row>
    <row r="318" spans="1:2" x14ac:dyDescent="0.25">
      <c r="A318" s="3">
        <v>315</v>
      </c>
      <c r="B318" s="3" t="str">
        <f>"00719704"</f>
        <v>00719704</v>
      </c>
    </row>
    <row r="319" spans="1:2" x14ac:dyDescent="0.25">
      <c r="A319" s="3">
        <v>316</v>
      </c>
      <c r="B319" s="3" t="str">
        <f>"00722540"</f>
        <v>00722540</v>
      </c>
    </row>
    <row r="320" spans="1:2" x14ac:dyDescent="0.25">
      <c r="A320" s="3">
        <v>317</v>
      </c>
      <c r="B320" s="3" t="str">
        <f>"00723133"</f>
        <v>00723133</v>
      </c>
    </row>
    <row r="321" spans="1:2" x14ac:dyDescent="0.25">
      <c r="A321" s="3">
        <v>318</v>
      </c>
      <c r="B321" s="3" t="str">
        <f>"00723738"</f>
        <v>00723738</v>
      </c>
    </row>
    <row r="322" spans="1:2" x14ac:dyDescent="0.25">
      <c r="A322" s="3">
        <v>319</v>
      </c>
      <c r="B322" s="3" t="str">
        <f>"00727459"</f>
        <v>00727459</v>
      </c>
    </row>
    <row r="323" spans="1:2" x14ac:dyDescent="0.25">
      <c r="A323" s="3">
        <v>320</v>
      </c>
      <c r="B323" s="3" t="str">
        <f>"00729239"</f>
        <v>00729239</v>
      </c>
    </row>
    <row r="324" spans="1:2" x14ac:dyDescent="0.25">
      <c r="A324" s="3">
        <v>321</v>
      </c>
      <c r="B324" s="3" t="str">
        <f>"00729694"</f>
        <v>00729694</v>
      </c>
    </row>
    <row r="325" spans="1:2" x14ac:dyDescent="0.25">
      <c r="A325" s="3">
        <v>322</v>
      </c>
      <c r="B325" s="3" t="str">
        <f>"00739409"</f>
        <v>00739409</v>
      </c>
    </row>
    <row r="326" spans="1:2" x14ac:dyDescent="0.25">
      <c r="A326" s="3">
        <v>323</v>
      </c>
      <c r="B326" s="3" t="str">
        <f>"00741663"</f>
        <v>00741663</v>
      </c>
    </row>
    <row r="327" spans="1:2" x14ac:dyDescent="0.25">
      <c r="A327" s="3">
        <v>324</v>
      </c>
      <c r="B327" s="3" t="str">
        <f>"00741996"</f>
        <v>00741996</v>
      </c>
    </row>
    <row r="328" spans="1:2" x14ac:dyDescent="0.25">
      <c r="A328" s="3">
        <v>325</v>
      </c>
      <c r="B328" s="3" t="str">
        <f>"00742576"</f>
        <v>00742576</v>
      </c>
    </row>
    <row r="329" spans="1:2" x14ac:dyDescent="0.25">
      <c r="A329" s="3">
        <v>326</v>
      </c>
      <c r="B329" s="3" t="str">
        <f>"00749440"</f>
        <v>00749440</v>
      </c>
    </row>
    <row r="330" spans="1:2" x14ac:dyDescent="0.25">
      <c r="A330" s="3">
        <v>327</v>
      </c>
      <c r="B330" s="3" t="str">
        <f>"00750787"</f>
        <v>00750787</v>
      </c>
    </row>
    <row r="331" spans="1:2" x14ac:dyDescent="0.25">
      <c r="A331" s="3">
        <v>328</v>
      </c>
      <c r="B331" s="3" t="str">
        <f>"00755849"</f>
        <v>00755849</v>
      </c>
    </row>
    <row r="332" spans="1:2" x14ac:dyDescent="0.25">
      <c r="A332" s="3">
        <v>329</v>
      </c>
      <c r="B332" s="3" t="str">
        <f>"00757069"</f>
        <v>00757069</v>
      </c>
    </row>
    <row r="333" spans="1:2" x14ac:dyDescent="0.25">
      <c r="A333" s="3">
        <v>330</v>
      </c>
      <c r="B333" s="3" t="str">
        <f>"00757492"</f>
        <v>00757492</v>
      </c>
    </row>
    <row r="334" spans="1:2" x14ac:dyDescent="0.25">
      <c r="A334" s="3">
        <v>331</v>
      </c>
      <c r="B334" s="3" t="str">
        <f>"00757995"</f>
        <v>00757995</v>
      </c>
    </row>
    <row r="335" spans="1:2" x14ac:dyDescent="0.25">
      <c r="A335" s="3">
        <v>332</v>
      </c>
      <c r="B335" s="3" t="str">
        <f>"00758183"</f>
        <v>00758183</v>
      </c>
    </row>
    <row r="336" spans="1:2" x14ac:dyDescent="0.25">
      <c r="A336" s="3">
        <v>333</v>
      </c>
      <c r="B336" s="3" t="str">
        <f>"00759091"</f>
        <v>00759091</v>
      </c>
    </row>
    <row r="337" spans="1:2" x14ac:dyDescent="0.25">
      <c r="A337" s="3">
        <v>334</v>
      </c>
      <c r="B337" s="3" t="str">
        <f>"00759205"</f>
        <v>00759205</v>
      </c>
    </row>
    <row r="338" spans="1:2" x14ac:dyDescent="0.25">
      <c r="A338" s="3">
        <v>335</v>
      </c>
      <c r="B338" s="3" t="str">
        <f>"00759678"</f>
        <v>00759678</v>
      </c>
    </row>
    <row r="339" spans="1:2" x14ac:dyDescent="0.25">
      <c r="A339" s="3">
        <v>336</v>
      </c>
      <c r="B339" s="3" t="str">
        <f>"00760060"</f>
        <v>00760060</v>
      </c>
    </row>
    <row r="340" spans="1:2" x14ac:dyDescent="0.25">
      <c r="A340" s="3">
        <v>337</v>
      </c>
      <c r="B340" s="3" t="str">
        <f>"00760352"</f>
        <v>00760352</v>
      </c>
    </row>
    <row r="341" spans="1:2" x14ac:dyDescent="0.25">
      <c r="A341" s="3">
        <v>338</v>
      </c>
      <c r="B341" s="3" t="str">
        <f>"00761102"</f>
        <v>00761102</v>
      </c>
    </row>
    <row r="342" spans="1:2" x14ac:dyDescent="0.25">
      <c r="A342" s="3">
        <v>339</v>
      </c>
      <c r="B342" s="3" t="str">
        <f>"00761212"</f>
        <v>00761212</v>
      </c>
    </row>
    <row r="343" spans="1:2" x14ac:dyDescent="0.25">
      <c r="A343" s="3">
        <v>340</v>
      </c>
      <c r="B343" s="3" t="str">
        <f>"00762020"</f>
        <v>00762020</v>
      </c>
    </row>
    <row r="344" spans="1:2" x14ac:dyDescent="0.25">
      <c r="A344" s="3">
        <v>341</v>
      </c>
      <c r="B344" s="3" t="str">
        <f>"00763223"</f>
        <v>00763223</v>
      </c>
    </row>
    <row r="345" spans="1:2" x14ac:dyDescent="0.25">
      <c r="A345" s="3">
        <v>342</v>
      </c>
      <c r="B345" s="3" t="str">
        <f>"00763512"</f>
        <v>00763512</v>
      </c>
    </row>
    <row r="346" spans="1:2" x14ac:dyDescent="0.25">
      <c r="A346" s="3">
        <v>343</v>
      </c>
      <c r="B346" s="3" t="str">
        <f>"00764974"</f>
        <v>00764974</v>
      </c>
    </row>
    <row r="347" spans="1:2" x14ac:dyDescent="0.25">
      <c r="A347" s="3">
        <v>344</v>
      </c>
      <c r="B347" s="3" t="str">
        <f>"00765231"</f>
        <v>00765231</v>
      </c>
    </row>
    <row r="348" spans="1:2" x14ac:dyDescent="0.25">
      <c r="A348" s="3">
        <v>345</v>
      </c>
      <c r="B348" s="3" t="str">
        <f>"00765669"</f>
        <v>00765669</v>
      </c>
    </row>
    <row r="349" spans="1:2" x14ac:dyDescent="0.25">
      <c r="A349" s="3">
        <v>346</v>
      </c>
      <c r="B349" s="3" t="str">
        <f>"00766239"</f>
        <v>00766239</v>
      </c>
    </row>
    <row r="350" spans="1:2" x14ac:dyDescent="0.25">
      <c r="A350" s="3">
        <v>347</v>
      </c>
      <c r="B350" s="3" t="str">
        <f>"00767187"</f>
        <v>00767187</v>
      </c>
    </row>
    <row r="351" spans="1:2" x14ac:dyDescent="0.25">
      <c r="A351" s="3">
        <v>348</v>
      </c>
      <c r="B351" s="3" t="str">
        <f>"00767218"</f>
        <v>00767218</v>
      </c>
    </row>
    <row r="352" spans="1:2" x14ac:dyDescent="0.25">
      <c r="A352" s="3">
        <v>349</v>
      </c>
      <c r="B352" s="3" t="str">
        <f>"00768548"</f>
        <v>00768548</v>
      </c>
    </row>
    <row r="353" spans="1:2" x14ac:dyDescent="0.25">
      <c r="A353" s="3">
        <v>350</v>
      </c>
      <c r="B353" s="3" t="str">
        <f>"00769035"</f>
        <v>00769035</v>
      </c>
    </row>
    <row r="354" spans="1:2" x14ac:dyDescent="0.25">
      <c r="A354" s="3">
        <v>351</v>
      </c>
      <c r="B354" s="3" t="str">
        <f>"00769082"</f>
        <v>00769082</v>
      </c>
    </row>
    <row r="355" spans="1:2" x14ac:dyDescent="0.25">
      <c r="A355" s="3">
        <v>352</v>
      </c>
      <c r="B355" s="3" t="str">
        <f>"00769354"</f>
        <v>00769354</v>
      </c>
    </row>
    <row r="356" spans="1:2" x14ac:dyDescent="0.25">
      <c r="A356" s="3">
        <v>353</v>
      </c>
      <c r="B356" s="3" t="str">
        <f>"00769374"</f>
        <v>00769374</v>
      </c>
    </row>
    <row r="357" spans="1:2" x14ac:dyDescent="0.25">
      <c r="A357" s="3">
        <v>354</v>
      </c>
      <c r="B357" s="3" t="str">
        <f>"00769378"</f>
        <v>00769378</v>
      </c>
    </row>
    <row r="358" spans="1:2" x14ac:dyDescent="0.25">
      <c r="A358" s="3">
        <v>355</v>
      </c>
      <c r="B358" s="3" t="str">
        <f>"00769748"</f>
        <v>00769748</v>
      </c>
    </row>
    <row r="359" spans="1:2" x14ac:dyDescent="0.25">
      <c r="A359" s="3">
        <v>356</v>
      </c>
      <c r="B359" s="3" t="str">
        <f>"00769883"</f>
        <v>00769883</v>
      </c>
    </row>
    <row r="360" spans="1:2" x14ac:dyDescent="0.25">
      <c r="A360" s="3">
        <v>357</v>
      </c>
      <c r="B360" s="3" t="str">
        <f>"00770789"</f>
        <v>00770789</v>
      </c>
    </row>
    <row r="361" spans="1:2" x14ac:dyDescent="0.25">
      <c r="A361" s="3">
        <v>358</v>
      </c>
      <c r="B361" s="3" t="str">
        <f>"00770840"</f>
        <v>00770840</v>
      </c>
    </row>
    <row r="362" spans="1:2" x14ac:dyDescent="0.25">
      <c r="A362" s="3">
        <v>359</v>
      </c>
      <c r="B362" s="3" t="str">
        <f>"00770927"</f>
        <v>00770927</v>
      </c>
    </row>
    <row r="363" spans="1:2" x14ac:dyDescent="0.25">
      <c r="A363" s="3">
        <v>360</v>
      </c>
      <c r="B363" s="3" t="str">
        <f>"00771001"</f>
        <v>00771001</v>
      </c>
    </row>
    <row r="364" spans="1:2" x14ac:dyDescent="0.25">
      <c r="A364" s="3">
        <v>361</v>
      </c>
      <c r="B364" s="3" t="str">
        <f>"00771036"</f>
        <v>00771036</v>
      </c>
    </row>
    <row r="365" spans="1:2" x14ac:dyDescent="0.25">
      <c r="A365" s="3">
        <v>362</v>
      </c>
      <c r="B365" s="3" t="str">
        <f>"00771075"</f>
        <v>00771075</v>
      </c>
    </row>
    <row r="366" spans="1:2" x14ac:dyDescent="0.25">
      <c r="A366" s="3">
        <v>363</v>
      </c>
      <c r="B366" s="3" t="str">
        <f>"00771100"</f>
        <v>00771100</v>
      </c>
    </row>
    <row r="367" spans="1:2" x14ac:dyDescent="0.25">
      <c r="A367" s="3">
        <v>364</v>
      </c>
      <c r="B367" s="3" t="str">
        <f>"00771102"</f>
        <v>00771102</v>
      </c>
    </row>
    <row r="368" spans="1:2" x14ac:dyDescent="0.25">
      <c r="A368" s="3">
        <v>365</v>
      </c>
      <c r="B368" s="3" t="str">
        <f>"00771120"</f>
        <v>00771120</v>
      </c>
    </row>
    <row r="369" spans="1:2" x14ac:dyDescent="0.25">
      <c r="A369" s="3">
        <v>366</v>
      </c>
      <c r="B369" s="3" t="str">
        <f>"00771235"</f>
        <v>00771235</v>
      </c>
    </row>
    <row r="370" spans="1:2" x14ac:dyDescent="0.25">
      <c r="A370" s="3">
        <v>367</v>
      </c>
      <c r="B370" s="3" t="str">
        <f>"00771250"</f>
        <v>00771250</v>
      </c>
    </row>
    <row r="371" spans="1:2" x14ac:dyDescent="0.25">
      <c r="A371" s="3">
        <v>368</v>
      </c>
      <c r="B371" s="3" t="str">
        <f>"00771342"</f>
        <v>00771342</v>
      </c>
    </row>
    <row r="372" spans="1:2" x14ac:dyDescent="0.25">
      <c r="A372" s="3">
        <v>369</v>
      </c>
      <c r="B372" s="3" t="str">
        <f>"00771371"</f>
        <v>00771371</v>
      </c>
    </row>
    <row r="373" spans="1:2" x14ac:dyDescent="0.25">
      <c r="A373" s="3">
        <v>370</v>
      </c>
      <c r="B373" s="3" t="str">
        <f>"00771438"</f>
        <v>00771438</v>
      </c>
    </row>
    <row r="374" spans="1:2" x14ac:dyDescent="0.25">
      <c r="A374" s="3">
        <v>371</v>
      </c>
      <c r="B374" s="3" t="str">
        <f>"00771642"</f>
        <v>00771642</v>
      </c>
    </row>
    <row r="375" spans="1:2" x14ac:dyDescent="0.25">
      <c r="A375" s="3">
        <v>372</v>
      </c>
      <c r="B375" s="3" t="str">
        <f>"00771644"</f>
        <v>00771644</v>
      </c>
    </row>
    <row r="376" spans="1:2" x14ac:dyDescent="0.25">
      <c r="A376" s="3">
        <v>373</v>
      </c>
      <c r="B376" s="3" t="str">
        <f>"00771668"</f>
        <v>00771668</v>
      </c>
    </row>
    <row r="377" spans="1:2" x14ac:dyDescent="0.25">
      <c r="A377" s="3">
        <v>374</v>
      </c>
      <c r="B377" s="3" t="str">
        <f>"00771941"</f>
        <v>00771941</v>
      </c>
    </row>
    <row r="378" spans="1:2" x14ac:dyDescent="0.25">
      <c r="A378" s="3">
        <v>375</v>
      </c>
      <c r="B378" s="3" t="str">
        <f>"00771998"</f>
        <v>00771998</v>
      </c>
    </row>
    <row r="379" spans="1:2" x14ac:dyDescent="0.25">
      <c r="A379" s="3">
        <v>376</v>
      </c>
      <c r="B379" s="3" t="str">
        <f>"00772034"</f>
        <v>00772034</v>
      </c>
    </row>
    <row r="380" spans="1:2" x14ac:dyDescent="0.25">
      <c r="A380" s="3">
        <v>377</v>
      </c>
      <c r="B380" s="3" t="str">
        <f>"00772058"</f>
        <v>00772058</v>
      </c>
    </row>
    <row r="381" spans="1:2" x14ac:dyDescent="0.25">
      <c r="A381" s="3">
        <v>378</v>
      </c>
      <c r="B381" s="3" t="str">
        <f>"00772063"</f>
        <v>00772063</v>
      </c>
    </row>
    <row r="382" spans="1:2" x14ac:dyDescent="0.25">
      <c r="A382" s="3">
        <v>379</v>
      </c>
      <c r="B382" s="3" t="str">
        <f>"00772153"</f>
        <v>00772153</v>
      </c>
    </row>
    <row r="383" spans="1:2" x14ac:dyDescent="0.25">
      <c r="A383" s="3">
        <v>380</v>
      </c>
      <c r="B383" s="3" t="str">
        <f>"00772164"</f>
        <v>00772164</v>
      </c>
    </row>
    <row r="384" spans="1:2" x14ac:dyDescent="0.25">
      <c r="A384" s="3">
        <v>381</v>
      </c>
      <c r="B384" s="3" t="str">
        <f>"00772208"</f>
        <v>00772208</v>
      </c>
    </row>
    <row r="385" spans="1:2" x14ac:dyDescent="0.25">
      <c r="A385" s="3">
        <v>382</v>
      </c>
      <c r="B385" s="3" t="str">
        <f>"00772317"</f>
        <v>00772317</v>
      </c>
    </row>
    <row r="386" spans="1:2" x14ac:dyDescent="0.25">
      <c r="A386" s="3">
        <v>383</v>
      </c>
      <c r="B386" s="3" t="str">
        <f>"00772342"</f>
        <v>00772342</v>
      </c>
    </row>
    <row r="387" spans="1:2" x14ac:dyDescent="0.25">
      <c r="A387" s="3">
        <v>384</v>
      </c>
      <c r="B387" s="3" t="str">
        <f>"00772350"</f>
        <v>00772350</v>
      </c>
    </row>
    <row r="388" spans="1:2" x14ac:dyDescent="0.25">
      <c r="A388" s="3">
        <v>385</v>
      </c>
      <c r="B388" s="3" t="str">
        <f>"00772401"</f>
        <v>00772401</v>
      </c>
    </row>
    <row r="389" spans="1:2" x14ac:dyDescent="0.25">
      <c r="A389" s="3">
        <v>386</v>
      </c>
      <c r="B389" s="3" t="str">
        <f>"00772417"</f>
        <v>00772417</v>
      </c>
    </row>
    <row r="390" spans="1:2" x14ac:dyDescent="0.25">
      <c r="A390" s="3">
        <v>387</v>
      </c>
      <c r="B390" s="3" t="str">
        <f>"00772488"</f>
        <v>00772488</v>
      </c>
    </row>
    <row r="391" spans="1:2" x14ac:dyDescent="0.25">
      <c r="A391" s="3">
        <v>388</v>
      </c>
      <c r="B391" s="3" t="str">
        <f>"00772593"</f>
        <v>00772593</v>
      </c>
    </row>
    <row r="392" spans="1:2" x14ac:dyDescent="0.25">
      <c r="A392" s="3">
        <v>389</v>
      </c>
      <c r="B392" s="3" t="str">
        <f>"00772617"</f>
        <v>00772617</v>
      </c>
    </row>
    <row r="393" spans="1:2" x14ac:dyDescent="0.25">
      <c r="A393" s="3">
        <v>390</v>
      </c>
      <c r="B393" s="3" t="str">
        <f>"00772633"</f>
        <v>00772633</v>
      </c>
    </row>
    <row r="394" spans="1:2" x14ac:dyDescent="0.25">
      <c r="A394" s="3">
        <v>391</v>
      </c>
      <c r="B394" s="3" t="str">
        <f>"00772654"</f>
        <v>00772654</v>
      </c>
    </row>
    <row r="395" spans="1:2" x14ac:dyDescent="0.25">
      <c r="A395" s="3">
        <v>392</v>
      </c>
      <c r="B395" s="3" t="str">
        <f>"00772738"</f>
        <v>00772738</v>
      </c>
    </row>
    <row r="396" spans="1:2" x14ac:dyDescent="0.25">
      <c r="A396" s="3">
        <v>393</v>
      </c>
      <c r="B396" s="3" t="str">
        <f>"00772750"</f>
        <v>00772750</v>
      </c>
    </row>
    <row r="397" spans="1:2" x14ac:dyDescent="0.25">
      <c r="A397" s="3">
        <v>394</v>
      </c>
      <c r="B397" s="3" t="str">
        <f>"00772751"</f>
        <v>00772751</v>
      </c>
    </row>
    <row r="398" spans="1:2" x14ac:dyDescent="0.25">
      <c r="A398" s="3">
        <v>395</v>
      </c>
      <c r="B398" s="3" t="str">
        <f>"00772754"</f>
        <v>00772754</v>
      </c>
    </row>
    <row r="399" spans="1:2" x14ac:dyDescent="0.25">
      <c r="A399" s="3">
        <v>396</v>
      </c>
      <c r="B399" s="3" t="str">
        <f>"00772764"</f>
        <v>00772764</v>
      </c>
    </row>
    <row r="400" spans="1:2" x14ac:dyDescent="0.25">
      <c r="A400" s="3">
        <v>397</v>
      </c>
      <c r="B400" s="3" t="str">
        <f>"200712000665"</f>
        <v>200712000665</v>
      </c>
    </row>
    <row r="401" spans="1:2" x14ac:dyDescent="0.25">
      <c r="A401" s="3">
        <v>398</v>
      </c>
      <c r="B401" s="3" t="str">
        <f>"200712000981"</f>
        <v>200712000981</v>
      </c>
    </row>
    <row r="402" spans="1:2" x14ac:dyDescent="0.25">
      <c r="A402" s="3">
        <v>399</v>
      </c>
      <c r="B402" s="3" t="str">
        <f>"200712001311"</f>
        <v>200712001311</v>
      </c>
    </row>
    <row r="403" spans="1:2" x14ac:dyDescent="0.25">
      <c r="A403" s="3">
        <v>400</v>
      </c>
      <c r="B403" s="3" t="str">
        <f>"200712001655"</f>
        <v>200712001655</v>
      </c>
    </row>
    <row r="404" spans="1:2" x14ac:dyDescent="0.25">
      <c r="A404" s="3">
        <v>401</v>
      </c>
      <c r="B404" s="3" t="str">
        <f>"200712002262"</f>
        <v>200712002262</v>
      </c>
    </row>
    <row r="405" spans="1:2" x14ac:dyDescent="0.25">
      <c r="A405" s="3">
        <v>402</v>
      </c>
      <c r="B405" s="3" t="str">
        <f>"200712002587"</f>
        <v>200712002587</v>
      </c>
    </row>
    <row r="406" spans="1:2" x14ac:dyDescent="0.25">
      <c r="A406" s="3">
        <v>403</v>
      </c>
      <c r="B406" s="3" t="str">
        <f>"200712002857"</f>
        <v>200712002857</v>
      </c>
    </row>
    <row r="407" spans="1:2" x14ac:dyDescent="0.25">
      <c r="A407" s="3">
        <v>404</v>
      </c>
      <c r="B407" s="3" t="str">
        <f>"200712002885"</f>
        <v>200712002885</v>
      </c>
    </row>
    <row r="408" spans="1:2" x14ac:dyDescent="0.25">
      <c r="A408" s="3">
        <v>405</v>
      </c>
      <c r="B408" s="3" t="str">
        <f>"200712003305"</f>
        <v>200712003305</v>
      </c>
    </row>
    <row r="409" spans="1:2" x14ac:dyDescent="0.25">
      <c r="A409" s="3">
        <v>406</v>
      </c>
      <c r="B409" s="3" t="str">
        <f>"200712004672"</f>
        <v>200712004672</v>
      </c>
    </row>
    <row r="410" spans="1:2" x14ac:dyDescent="0.25">
      <c r="A410" s="3">
        <v>407</v>
      </c>
      <c r="B410" s="3" t="str">
        <f>"200712004897"</f>
        <v>200712004897</v>
      </c>
    </row>
    <row r="411" spans="1:2" x14ac:dyDescent="0.25">
      <c r="A411" s="3">
        <v>408</v>
      </c>
      <c r="B411" s="3" t="str">
        <f>"200712005227"</f>
        <v>200712005227</v>
      </c>
    </row>
    <row r="412" spans="1:2" x14ac:dyDescent="0.25">
      <c r="A412" s="3">
        <v>409</v>
      </c>
      <c r="B412" s="3" t="str">
        <f>"200712005483"</f>
        <v>200712005483</v>
      </c>
    </row>
    <row r="413" spans="1:2" x14ac:dyDescent="0.25">
      <c r="A413" s="3">
        <v>410</v>
      </c>
      <c r="B413" s="3" t="str">
        <f>"200712005516"</f>
        <v>200712005516</v>
      </c>
    </row>
    <row r="414" spans="1:2" x14ac:dyDescent="0.25">
      <c r="A414" s="3">
        <v>411</v>
      </c>
      <c r="B414" s="3" t="str">
        <f>"200712005712"</f>
        <v>200712005712</v>
      </c>
    </row>
    <row r="415" spans="1:2" x14ac:dyDescent="0.25">
      <c r="A415" s="3">
        <v>412</v>
      </c>
      <c r="B415" s="3" t="str">
        <f>"200712005974"</f>
        <v>200712005974</v>
      </c>
    </row>
    <row r="416" spans="1:2" x14ac:dyDescent="0.25">
      <c r="A416" s="3">
        <v>413</v>
      </c>
      <c r="B416" s="3" t="str">
        <f>"200801000489"</f>
        <v>200801000489</v>
      </c>
    </row>
    <row r="417" spans="1:2" x14ac:dyDescent="0.25">
      <c r="A417" s="3">
        <v>414</v>
      </c>
      <c r="B417" s="3" t="str">
        <f>"200801001717"</f>
        <v>200801001717</v>
      </c>
    </row>
    <row r="418" spans="1:2" x14ac:dyDescent="0.25">
      <c r="A418" s="3">
        <v>415</v>
      </c>
      <c r="B418" s="3" t="str">
        <f>"200801002064"</f>
        <v>200801002064</v>
      </c>
    </row>
    <row r="419" spans="1:2" x14ac:dyDescent="0.25">
      <c r="A419" s="3">
        <v>416</v>
      </c>
      <c r="B419" s="3" t="str">
        <f>"200801002334"</f>
        <v>200801002334</v>
      </c>
    </row>
    <row r="420" spans="1:2" x14ac:dyDescent="0.25">
      <c r="A420" s="3">
        <v>417</v>
      </c>
      <c r="B420" s="3" t="str">
        <f>"200801002571"</f>
        <v>200801002571</v>
      </c>
    </row>
    <row r="421" spans="1:2" x14ac:dyDescent="0.25">
      <c r="A421" s="3">
        <v>418</v>
      </c>
      <c r="B421" s="3" t="str">
        <f>"200801003677"</f>
        <v>200801003677</v>
      </c>
    </row>
    <row r="422" spans="1:2" x14ac:dyDescent="0.25">
      <c r="A422" s="3">
        <v>419</v>
      </c>
      <c r="B422" s="3" t="str">
        <f>"200801003815"</f>
        <v>200801003815</v>
      </c>
    </row>
    <row r="423" spans="1:2" x14ac:dyDescent="0.25">
      <c r="A423" s="3">
        <v>420</v>
      </c>
      <c r="B423" s="3" t="str">
        <f>"200801003881"</f>
        <v>200801003881</v>
      </c>
    </row>
    <row r="424" spans="1:2" x14ac:dyDescent="0.25">
      <c r="A424" s="3">
        <v>421</v>
      </c>
      <c r="B424" s="3" t="str">
        <f>"200801003963"</f>
        <v>200801003963</v>
      </c>
    </row>
    <row r="425" spans="1:2" x14ac:dyDescent="0.25">
      <c r="A425" s="3">
        <v>422</v>
      </c>
      <c r="B425" s="3" t="str">
        <f>"200801005242"</f>
        <v>200801005242</v>
      </c>
    </row>
    <row r="426" spans="1:2" x14ac:dyDescent="0.25">
      <c r="A426" s="3">
        <v>423</v>
      </c>
      <c r="B426" s="3" t="str">
        <f>"200801005477"</f>
        <v>200801005477</v>
      </c>
    </row>
    <row r="427" spans="1:2" x14ac:dyDescent="0.25">
      <c r="A427" s="3">
        <v>424</v>
      </c>
      <c r="B427" s="3" t="str">
        <f>"200801006238"</f>
        <v>200801006238</v>
      </c>
    </row>
    <row r="428" spans="1:2" x14ac:dyDescent="0.25">
      <c r="A428" s="3">
        <v>425</v>
      </c>
      <c r="B428" s="3" t="str">
        <f>"200801006314"</f>
        <v>200801006314</v>
      </c>
    </row>
    <row r="429" spans="1:2" x14ac:dyDescent="0.25">
      <c r="A429" s="3">
        <v>426</v>
      </c>
      <c r="B429" s="3" t="str">
        <f>"200801006327"</f>
        <v>200801006327</v>
      </c>
    </row>
    <row r="430" spans="1:2" x14ac:dyDescent="0.25">
      <c r="A430" s="3">
        <v>427</v>
      </c>
      <c r="B430" s="3" t="str">
        <f>"200801006848"</f>
        <v>200801006848</v>
      </c>
    </row>
    <row r="431" spans="1:2" x14ac:dyDescent="0.25">
      <c r="A431" s="3">
        <v>428</v>
      </c>
      <c r="B431" s="3" t="str">
        <f>"200801006969"</f>
        <v>200801006969</v>
      </c>
    </row>
    <row r="432" spans="1:2" x14ac:dyDescent="0.25">
      <c r="A432" s="3">
        <v>429</v>
      </c>
      <c r="B432" s="3" t="str">
        <f>"200801007434"</f>
        <v>200801007434</v>
      </c>
    </row>
    <row r="433" spans="1:2" x14ac:dyDescent="0.25">
      <c r="A433" s="3">
        <v>430</v>
      </c>
      <c r="B433" s="3" t="str">
        <f>"200801008917"</f>
        <v>200801008917</v>
      </c>
    </row>
    <row r="434" spans="1:2" x14ac:dyDescent="0.25">
      <c r="A434" s="3">
        <v>431</v>
      </c>
      <c r="B434" s="3" t="str">
        <f>"200801009388"</f>
        <v>200801009388</v>
      </c>
    </row>
    <row r="435" spans="1:2" x14ac:dyDescent="0.25">
      <c r="A435" s="3">
        <v>432</v>
      </c>
      <c r="B435" s="3" t="str">
        <f>"200801009409"</f>
        <v>200801009409</v>
      </c>
    </row>
    <row r="436" spans="1:2" x14ac:dyDescent="0.25">
      <c r="A436" s="3">
        <v>433</v>
      </c>
      <c r="B436" s="3" t="str">
        <f>"200801009997"</f>
        <v>200801009997</v>
      </c>
    </row>
    <row r="437" spans="1:2" x14ac:dyDescent="0.25">
      <c r="A437" s="3">
        <v>434</v>
      </c>
      <c r="B437" s="3" t="str">
        <f>"200801010522"</f>
        <v>200801010522</v>
      </c>
    </row>
    <row r="438" spans="1:2" x14ac:dyDescent="0.25">
      <c r="A438" s="3">
        <v>435</v>
      </c>
      <c r="B438" s="3" t="str">
        <f>"200801010554"</f>
        <v>200801010554</v>
      </c>
    </row>
    <row r="439" spans="1:2" x14ac:dyDescent="0.25">
      <c r="A439" s="3">
        <v>436</v>
      </c>
      <c r="B439" s="3" t="str">
        <f>"200801010556"</f>
        <v>200801010556</v>
      </c>
    </row>
    <row r="440" spans="1:2" x14ac:dyDescent="0.25">
      <c r="A440" s="3">
        <v>437</v>
      </c>
      <c r="B440" s="3" t="str">
        <f>"200801011550"</f>
        <v>200801011550</v>
      </c>
    </row>
    <row r="441" spans="1:2" x14ac:dyDescent="0.25">
      <c r="A441" s="3">
        <v>438</v>
      </c>
      <c r="B441" s="3" t="str">
        <f>"200801011605"</f>
        <v>200801011605</v>
      </c>
    </row>
    <row r="442" spans="1:2" x14ac:dyDescent="0.25">
      <c r="A442" s="3">
        <v>439</v>
      </c>
      <c r="B442" s="3" t="str">
        <f>"200802000481"</f>
        <v>200802000481</v>
      </c>
    </row>
    <row r="443" spans="1:2" x14ac:dyDescent="0.25">
      <c r="A443" s="3">
        <v>440</v>
      </c>
      <c r="B443" s="3" t="str">
        <f>"200802000668"</f>
        <v>200802000668</v>
      </c>
    </row>
    <row r="444" spans="1:2" x14ac:dyDescent="0.25">
      <c r="A444" s="3">
        <v>441</v>
      </c>
      <c r="B444" s="3" t="str">
        <f>"200802000936"</f>
        <v>200802000936</v>
      </c>
    </row>
    <row r="445" spans="1:2" x14ac:dyDescent="0.25">
      <c r="A445" s="3">
        <v>442</v>
      </c>
      <c r="B445" s="3" t="str">
        <f>"200802001290"</f>
        <v>200802001290</v>
      </c>
    </row>
    <row r="446" spans="1:2" x14ac:dyDescent="0.25">
      <c r="A446" s="3">
        <v>443</v>
      </c>
      <c r="B446" s="3" t="str">
        <f>"200802001553"</f>
        <v>200802001553</v>
      </c>
    </row>
    <row r="447" spans="1:2" x14ac:dyDescent="0.25">
      <c r="A447" s="3">
        <v>444</v>
      </c>
      <c r="B447" s="3" t="str">
        <f>"200802002138"</f>
        <v>200802002138</v>
      </c>
    </row>
    <row r="448" spans="1:2" x14ac:dyDescent="0.25">
      <c r="A448" s="3">
        <v>445</v>
      </c>
      <c r="B448" s="3" t="str">
        <f>"200802002288"</f>
        <v>200802002288</v>
      </c>
    </row>
    <row r="449" spans="1:2" x14ac:dyDescent="0.25">
      <c r="A449" s="3">
        <v>446</v>
      </c>
      <c r="B449" s="3" t="str">
        <f>"200802002761"</f>
        <v>200802002761</v>
      </c>
    </row>
    <row r="450" spans="1:2" x14ac:dyDescent="0.25">
      <c r="A450" s="3">
        <v>447</v>
      </c>
      <c r="B450" s="3" t="str">
        <f>"200802002774"</f>
        <v>200802002774</v>
      </c>
    </row>
    <row r="451" spans="1:2" x14ac:dyDescent="0.25">
      <c r="A451" s="3">
        <v>448</v>
      </c>
      <c r="B451" s="3" t="str">
        <f>"200802004026"</f>
        <v>200802004026</v>
      </c>
    </row>
    <row r="452" spans="1:2" x14ac:dyDescent="0.25">
      <c r="A452" s="3">
        <v>449</v>
      </c>
      <c r="B452" s="3" t="str">
        <f>"200802005411"</f>
        <v>200802005411</v>
      </c>
    </row>
    <row r="453" spans="1:2" x14ac:dyDescent="0.25">
      <c r="A453" s="3">
        <v>450</v>
      </c>
      <c r="B453" s="3" t="str">
        <f>"200802006018"</f>
        <v>200802006018</v>
      </c>
    </row>
    <row r="454" spans="1:2" x14ac:dyDescent="0.25">
      <c r="A454" s="3">
        <v>451</v>
      </c>
      <c r="B454" s="3" t="str">
        <f>"200802006561"</f>
        <v>200802006561</v>
      </c>
    </row>
    <row r="455" spans="1:2" x14ac:dyDescent="0.25">
      <c r="A455" s="3">
        <v>452</v>
      </c>
      <c r="B455" s="3" t="str">
        <f>"200802006943"</f>
        <v>200802006943</v>
      </c>
    </row>
    <row r="456" spans="1:2" x14ac:dyDescent="0.25">
      <c r="A456" s="3">
        <v>453</v>
      </c>
      <c r="B456" s="3" t="str">
        <f>"200802007098"</f>
        <v>200802007098</v>
      </c>
    </row>
    <row r="457" spans="1:2" x14ac:dyDescent="0.25">
      <c r="A457" s="3">
        <v>454</v>
      </c>
      <c r="B457" s="3" t="str">
        <f>"200802008432"</f>
        <v>200802008432</v>
      </c>
    </row>
    <row r="458" spans="1:2" x14ac:dyDescent="0.25">
      <c r="A458" s="3">
        <v>455</v>
      </c>
      <c r="B458" s="3" t="str">
        <f>"200802008703"</f>
        <v>200802008703</v>
      </c>
    </row>
    <row r="459" spans="1:2" x14ac:dyDescent="0.25">
      <c r="A459" s="3">
        <v>456</v>
      </c>
      <c r="B459" s="3" t="str">
        <f>"200802009110"</f>
        <v>200802009110</v>
      </c>
    </row>
    <row r="460" spans="1:2" x14ac:dyDescent="0.25">
      <c r="A460" s="3">
        <v>457</v>
      </c>
      <c r="B460" s="3" t="str">
        <f>"200802009835"</f>
        <v>200802009835</v>
      </c>
    </row>
    <row r="461" spans="1:2" x14ac:dyDescent="0.25">
      <c r="A461" s="3">
        <v>458</v>
      </c>
      <c r="B461" s="3" t="str">
        <f>"200802009967"</f>
        <v>200802009967</v>
      </c>
    </row>
    <row r="462" spans="1:2" x14ac:dyDescent="0.25">
      <c r="A462" s="3">
        <v>459</v>
      </c>
      <c r="B462" s="3" t="str">
        <f>"200802010589"</f>
        <v>200802010589</v>
      </c>
    </row>
    <row r="463" spans="1:2" x14ac:dyDescent="0.25">
      <c r="A463" s="3">
        <v>460</v>
      </c>
      <c r="B463" s="3" t="str">
        <f>"200802010948"</f>
        <v>200802010948</v>
      </c>
    </row>
    <row r="464" spans="1:2" x14ac:dyDescent="0.25">
      <c r="A464" s="3">
        <v>461</v>
      </c>
      <c r="B464" s="3" t="str">
        <f>"200802011246"</f>
        <v>200802011246</v>
      </c>
    </row>
    <row r="465" spans="1:2" x14ac:dyDescent="0.25">
      <c r="A465" s="3">
        <v>462</v>
      </c>
      <c r="B465" s="3" t="str">
        <f>"200802011761"</f>
        <v>200802011761</v>
      </c>
    </row>
    <row r="466" spans="1:2" x14ac:dyDescent="0.25">
      <c r="A466" s="3">
        <v>463</v>
      </c>
      <c r="B466" s="3" t="str">
        <f>"200802011888"</f>
        <v>200802011888</v>
      </c>
    </row>
    <row r="467" spans="1:2" x14ac:dyDescent="0.25">
      <c r="A467" s="3">
        <v>464</v>
      </c>
      <c r="B467" s="3" t="str">
        <f>"200804000136"</f>
        <v>200804000136</v>
      </c>
    </row>
    <row r="468" spans="1:2" x14ac:dyDescent="0.25">
      <c r="A468" s="3">
        <v>465</v>
      </c>
      <c r="B468" s="3" t="str">
        <f>"200804000286"</f>
        <v>200804000286</v>
      </c>
    </row>
    <row r="469" spans="1:2" x14ac:dyDescent="0.25">
      <c r="A469" s="3">
        <v>466</v>
      </c>
      <c r="B469" s="3" t="str">
        <f>"200804000883"</f>
        <v>200804000883</v>
      </c>
    </row>
    <row r="470" spans="1:2" x14ac:dyDescent="0.25">
      <c r="A470" s="3">
        <v>467</v>
      </c>
      <c r="B470" s="3" t="str">
        <f>"200804001020"</f>
        <v>200804001020</v>
      </c>
    </row>
    <row r="471" spans="1:2" x14ac:dyDescent="0.25">
      <c r="A471" s="3">
        <v>468</v>
      </c>
      <c r="B471" s="3" t="str">
        <f>"200805000764"</f>
        <v>200805000764</v>
      </c>
    </row>
    <row r="472" spans="1:2" x14ac:dyDescent="0.25">
      <c r="A472" s="3">
        <v>469</v>
      </c>
      <c r="B472" s="3" t="str">
        <f>"200805001254"</f>
        <v>200805001254</v>
      </c>
    </row>
    <row r="473" spans="1:2" x14ac:dyDescent="0.25">
      <c r="A473" s="3">
        <v>470</v>
      </c>
      <c r="B473" s="3" t="str">
        <f>"200806000073"</f>
        <v>200806000073</v>
      </c>
    </row>
    <row r="474" spans="1:2" x14ac:dyDescent="0.25">
      <c r="A474" s="3">
        <v>471</v>
      </c>
      <c r="B474" s="3" t="str">
        <f>"200806000329"</f>
        <v>200806000329</v>
      </c>
    </row>
    <row r="475" spans="1:2" x14ac:dyDescent="0.25">
      <c r="A475" s="3">
        <v>472</v>
      </c>
      <c r="B475" s="3" t="str">
        <f>"200806000423"</f>
        <v>200806000423</v>
      </c>
    </row>
    <row r="476" spans="1:2" x14ac:dyDescent="0.25">
      <c r="A476" s="3">
        <v>473</v>
      </c>
      <c r="B476" s="3" t="str">
        <f>"200806000635"</f>
        <v>200806000635</v>
      </c>
    </row>
    <row r="477" spans="1:2" x14ac:dyDescent="0.25">
      <c r="A477" s="3">
        <v>474</v>
      </c>
      <c r="B477" s="3" t="str">
        <f>"200806000910"</f>
        <v>200806000910</v>
      </c>
    </row>
    <row r="478" spans="1:2" x14ac:dyDescent="0.25">
      <c r="A478" s="3">
        <v>475</v>
      </c>
      <c r="B478" s="3" t="str">
        <f>"200807000584"</f>
        <v>200807000584</v>
      </c>
    </row>
    <row r="479" spans="1:2" x14ac:dyDescent="0.25">
      <c r="A479" s="3">
        <v>476</v>
      </c>
      <c r="B479" s="3" t="str">
        <f>"200808000281"</f>
        <v>200808000281</v>
      </c>
    </row>
    <row r="480" spans="1:2" x14ac:dyDescent="0.25">
      <c r="A480" s="3">
        <v>477</v>
      </c>
      <c r="B480" s="3" t="str">
        <f>"200808000678"</f>
        <v>200808000678</v>
      </c>
    </row>
    <row r="481" spans="1:2" x14ac:dyDescent="0.25">
      <c r="A481" s="3">
        <v>478</v>
      </c>
      <c r="B481" s="3" t="str">
        <f>"200809000377"</f>
        <v>200809000377</v>
      </c>
    </row>
    <row r="482" spans="1:2" x14ac:dyDescent="0.25">
      <c r="A482" s="3">
        <v>479</v>
      </c>
      <c r="B482" s="3" t="str">
        <f>"200809000940"</f>
        <v>200809000940</v>
      </c>
    </row>
    <row r="483" spans="1:2" x14ac:dyDescent="0.25">
      <c r="A483" s="3">
        <v>480</v>
      </c>
      <c r="B483" s="3" t="str">
        <f>"200901000203"</f>
        <v>200901000203</v>
      </c>
    </row>
    <row r="484" spans="1:2" x14ac:dyDescent="0.25">
      <c r="A484" s="3">
        <v>481</v>
      </c>
      <c r="B484" s="3" t="str">
        <f>"200901000695"</f>
        <v>200901000695</v>
      </c>
    </row>
    <row r="485" spans="1:2" x14ac:dyDescent="0.25">
      <c r="A485" s="3">
        <v>482</v>
      </c>
      <c r="B485" s="3" t="str">
        <f>"200901000947"</f>
        <v>200901000947</v>
      </c>
    </row>
    <row r="486" spans="1:2" x14ac:dyDescent="0.25">
      <c r="A486" s="3">
        <v>483</v>
      </c>
      <c r="B486" s="3" t="str">
        <f>"200901000996"</f>
        <v>200901000996</v>
      </c>
    </row>
    <row r="487" spans="1:2" x14ac:dyDescent="0.25">
      <c r="A487" s="3">
        <v>484</v>
      </c>
      <c r="B487" s="3" t="str">
        <f>"200903000351"</f>
        <v>200903000351</v>
      </c>
    </row>
    <row r="488" spans="1:2" x14ac:dyDescent="0.25">
      <c r="A488" s="3">
        <v>485</v>
      </c>
      <c r="B488" s="3" t="str">
        <f>"200904000100"</f>
        <v>200904000100</v>
      </c>
    </row>
    <row r="489" spans="1:2" x14ac:dyDescent="0.25">
      <c r="A489" s="3">
        <v>486</v>
      </c>
      <c r="B489" s="3" t="str">
        <f>"200904000162"</f>
        <v>200904000162</v>
      </c>
    </row>
    <row r="490" spans="1:2" x14ac:dyDescent="0.25">
      <c r="A490" s="3">
        <v>487</v>
      </c>
      <c r="B490" s="3" t="str">
        <f>"200906000013"</f>
        <v>200906000013</v>
      </c>
    </row>
    <row r="491" spans="1:2" x14ac:dyDescent="0.25">
      <c r="A491" s="3">
        <v>488</v>
      </c>
      <c r="B491" s="3" t="str">
        <f>"200906000432"</f>
        <v>200906000432</v>
      </c>
    </row>
    <row r="492" spans="1:2" x14ac:dyDescent="0.25">
      <c r="A492" s="3">
        <v>489</v>
      </c>
      <c r="B492" s="3" t="str">
        <f>"200908000120"</f>
        <v>200908000120</v>
      </c>
    </row>
    <row r="493" spans="1:2" x14ac:dyDescent="0.25">
      <c r="A493" s="3">
        <v>490</v>
      </c>
      <c r="B493" s="3" t="str">
        <f>"200908000378"</f>
        <v>200908000378</v>
      </c>
    </row>
    <row r="494" spans="1:2" x14ac:dyDescent="0.25">
      <c r="A494" s="3">
        <v>491</v>
      </c>
      <c r="B494" s="3" t="str">
        <f>"200909000093"</f>
        <v>200909000093</v>
      </c>
    </row>
    <row r="495" spans="1:2" x14ac:dyDescent="0.25">
      <c r="A495" s="3">
        <v>492</v>
      </c>
      <c r="B495" s="3" t="str">
        <f>"200909000368"</f>
        <v>200909000368</v>
      </c>
    </row>
    <row r="496" spans="1:2" x14ac:dyDescent="0.25">
      <c r="A496" s="3">
        <v>493</v>
      </c>
      <c r="B496" s="3" t="str">
        <f>"200910000853"</f>
        <v>200910000853</v>
      </c>
    </row>
    <row r="497" spans="1:2" x14ac:dyDescent="0.25">
      <c r="A497" s="3">
        <v>494</v>
      </c>
      <c r="B497" s="3" t="str">
        <f>"200912000220"</f>
        <v>200912000220</v>
      </c>
    </row>
    <row r="498" spans="1:2" x14ac:dyDescent="0.25">
      <c r="A498" s="3">
        <v>495</v>
      </c>
      <c r="B498" s="3" t="str">
        <f>"201003000133"</f>
        <v>201003000133</v>
      </c>
    </row>
    <row r="499" spans="1:2" x14ac:dyDescent="0.25">
      <c r="A499" s="3">
        <v>496</v>
      </c>
      <c r="B499" s="3" t="str">
        <f>"201111000072"</f>
        <v>201111000072</v>
      </c>
    </row>
    <row r="500" spans="1:2" x14ac:dyDescent="0.25">
      <c r="A500" s="3">
        <v>497</v>
      </c>
      <c r="B500" s="3" t="str">
        <f>"201303000168"</f>
        <v>201303000168</v>
      </c>
    </row>
    <row r="501" spans="1:2" x14ac:dyDescent="0.25">
      <c r="A501" s="3">
        <v>498</v>
      </c>
      <c r="B501" s="3" t="str">
        <f>"201303000219"</f>
        <v>201303000219</v>
      </c>
    </row>
    <row r="502" spans="1:2" x14ac:dyDescent="0.25">
      <c r="A502" s="3">
        <v>499</v>
      </c>
      <c r="B502" s="3" t="str">
        <f>"201303000276"</f>
        <v>201303000276</v>
      </c>
    </row>
    <row r="503" spans="1:2" x14ac:dyDescent="0.25">
      <c r="A503" s="3">
        <v>500</v>
      </c>
      <c r="B503" s="3" t="str">
        <f>"201303000284"</f>
        <v>201303000284</v>
      </c>
    </row>
    <row r="504" spans="1:2" x14ac:dyDescent="0.25">
      <c r="A504" s="3">
        <v>501</v>
      </c>
      <c r="B504" s="3" t="str">
        <f>"201303000600"</f>
        <v>201303000600</v>
      </c>
    </row>
    <row r="505" spans="1:2" x14ac:dyDescent="0.25">
      <c r="A505" s="3">
        <v>502</v>
      </c>
      <c r="B505" s="3" t="str">
        <f>"201303000717"</f>
        <v>201303000717</v>
      </c>
    </row>
    <row r="506" spans="1:2" x14ac:dyDescent="0.25">
      <c r="A506" s="3">
        <v>503</v>
      </c>
      <c r="B506" s="3" t="str">
        <f>"201303000723"</f>
        <v>201303000723</v>
      </c>
    </row>
    <row r="507" spans="1:2" x14ac:dyDescent="0.25">
      <c r="A507" s="3">
        <v>504</v>
      </c>
      <c r="B507" s="3" t="str">
        <f>"201303000745"</f>
        <v>201303000745</v>
      </c>
    </row>
    <row r="508" spans="1:2" x14ac:dyDescent="0.25">
      <c r="A508" s="3">
        <v>505</v>
      </c>
      <c r="B508" s="3" t="str">
        <f>"201303000763"</f>
        <v>201303000763</v>
      </c>
    </row>
    <row r="509" spans="1:2" x14ac:dyDescent="0.25">
      <c r="A509" s="3">
        <v>506</v>
      </c>
      <c r="B509" s="3" t="str">
        <f>"201303000768"</f>
        <v>201303000768</v>
      </c>
    </row>
    <row r="510" spans="1:2" x14ac:dyDescent="0.25">
      <c r="A510" s="3">
        <v>507</v>
      </c>
      <c r="B510" s="3" t="str">
        <f>"201303000857"</f>
        <v>201303000857</v>
      </c>
    </row>
    <row r="511" spans="1:2" x14ac:dyDescent="0.25">
      <c r="A511" s="3">
        <v>508</v>
      </c>
      <c r="B511" s="3" t="str">
        <f>"201304000150"</f>
        <v>201304000150</v>
      </c>
    </row>
    <row r="512" spans="1:2" x14ac:dyDescent="0.25">
      <c r="A512" s="3">
        <v>509</v>
      </c>
      <c r="B512" s="3" t="str">
        <f>"201304000262"</f>
        <v>201304000262</v>
      </c>
    </row>
    <row r="513" spans="1:2" x14ac:dyDescent="0.25">
      <c r="A513" s="3">
        <v>510</v>
      </c>
      <c r="B513" s="3" t="str">
        <f>"201304000290"</f>
        <v>201304000290</v>
      </c>
    </row>
    <row r="514" spans="1:2" x14ac:dyDescent="0.25">
      <c r="A514" s="3">
        <v>511</v>
      </c>
      <c r="B514" s="3" t="str">
        <f>"201304000329"</f>
        <v>201304000329</v>
      </c>
    </row>
    <row r="515" spans="1:2" x14ac:dyDescent="0.25">
      <c r="A515" s="3">
        <v>512</v>
      </c>
      <c r="B515" s="3" t="str">
        <f>"201304000473"</f>
        <v>201304000473</v>
      </c>
    </row>
    <row r="516" spans="1:2" x14ac:dyDescent="0.25">
      <c r="A516" s="3">
        <v>513</v>
      </c>
      <c r="B516" s="3" t="str">
        <f>"201304000719"</f>
        <v>201304000719</v>
      </c>
    </row>
    <row r="517" spans="1:2" x14ac:dyDescent="0.25">
      <c r="A517" s="3">
        <v>514</v>
      </c>
      <c r="B517" s="3" t="str">
        <f>"201304000720"</f>
        <v>201304000720</v>
      </c>
    </row>
    <row r="518" spans="1:2" x14ac:dyDescent="0.25">
      <c r="A518" s="3">
        <v>515</v>
      </c>
      <c r="B518" s="3" t="str">
        <f>"201304000814"</f>
        <v>201304000814</v>
      </c>
    </row>
    <row r="519" spans="1:2" x14ac:dyDescent="0.25">
      <c r="A519" s="3">
        <v>516</v>
      </c>
      <c r="B519" s="3" t="str">
        <f>"201304000942"</f>
        <v>201304000942</v>
      </c>
    </row>
    <row r="520" spans="1:2" x14ac:dyDescent="0.25">
      <c r="A520" s="3">
        <v>517</v>
      </c>
      <c r="B520" s="3" t="str">
        <f>"201304000955"</f>
        <v>201304000955</v>
      </c>
    </row>
    <row r="521" spans="1:2" x14ac:dyDescent="0.25">
      <c r="A521" s="3">
        <v>518</v>
      </c>
      <c r="B521" s="3" t="str">
        <f>"201304000965"</f>
        <v>201304000965</v>
      </c>
    </row>
    <row r="522" spans="1:2" x14ac:dyDescent="0.25">
      <c r="A522" s="3">
        <v>519</v>
      </c>
      <c r="B522" s="3" t="str">
        <f>"201304001194"</f>
        <v>201304001194</v>
      </c>
    </row>
    <row r="523" spans="1:2" x14ac:dyDescent="0.25">
      <c r="A523" s="3">
        <v>520</v>
      </c>
      <c r="B523" s="3" t="str">
        <f>"201304001352"</f>
        <v>201304001352</v>
      </c>
    </row>
    <row r="524" spans="1:2" x14ac:dyDescent="0.25">
      <c r="A524" s="3">
        <v>521</v>
      </c>
      <c r="B524" s="3" t="str">
        <f>"201304001448"</f>
        <v>201304001448</v>
      </c>
    </row>
    <row r="525" spans="1:2" x14ac:dyDescent="0.25">
      <c r="A525" s="3">
        <v>522</v>
      </c>
      <c r="B525" s="3" t="str">
        <f>"201304001507"</f>
        <v>201304001507</v>
      </c>
    </row>
    <row r="526" spans="1:2" x14ac:dyDescent="0.25">
      <c r="A526" s="3">
        <v>523</v>
      </c>
      <c r="B526" s="3" t="str">
        <f>"201304001552"</f>
        <v>201304001552</v>
      </c>
    </row>
    <row r="527" spans="1:2" x14ac:dyDescent="0.25">
      <c r="A527" s="3">
        <v>524</v>
      </c>
      <c r="B527" s="3" t="str">
        <f>"201304001739"</f>
        <v>201304001739</v>
      </c>
    </row>
    <row r="528" spans="1:2" x14ac:dyDescent="0.25">
      <c r="A528" s="3">
        <v>525</v>
      </c>
      <c r="B528" s="3" t="str">
        <f>"201304001873"</f>
        <v>201304001873</v>
      </c>
    </row>
    <row r="529" spans="1:2" x14ac:dyDescent="0.25">
      <c r="A529" s="3">
        <v>526</v>
      </c>
      <c r="B529" s="3" t="str">
        <f>"201304001878"</f>
        <v>201304001878</v>
      </c>
    </row>
    <row r="530" spans="1:2" x14ac:dyDescent="0.25">
      <c r="A530" s="3">
        <v>527</v>
      </c>
      <c r="B530" s="3" t="str">
        <f>"201304001989"</f>
        <v>201304001989</v>
      </c>
    </row>
    <row r="531" spans="1:2" x14ac:dyDescent="0.25">
      <c r="A531" s="3">
        <v>528</v>
      </c>
      <c r="B531" s="3" t="str">
        <f>"201304002184"</f>
        <v>201304002184</v>
      </c>
    </row>
    <row r="532" spans="1:2" x14ac:dyDescent="0.25">
      <c r="A532" s="3">
        <v>529</v>
      </c>
      <c r="B532" s="3" t="str">
        <f>"201304002203"</f>
        <v>201304002203</v>
      </c>
    </row>
    <row r="533" spans="1:2" x14ac:dyDescent="0.25">
      <c r="A533" s="3">
        <v>530</v>
      </c>
      <c r="B533" s="3" t="str">
        <f>"201304002472"</f>
        <v>201304002472</v>
      </c>
    </row>
    <row r="534" spans="1:2" x14ac:dyDescent="0.25">
      <c r="A534" s="3">
        <v>531</v>
      </c>
      <c r="B534" s="3" t="str">
        <f>"201304002519"</f>
        <v>201304002519</v>
      </c>
    </row>
    <row r="535" spans="1:2" x14ac:dyDescent="0.25">
      <c r="A535" s="3">
        <v>532</v>
      </c>
      <c r="B535" s="3" t="str">
        <f>"201304002708"</f>
        <v>201304002708</v>
      </c>
    </row>
    <row r="536" spans="1:2" x14ac:dyDescent="0.25">
      <c r="A536" s="3">
        <v>533</v>
      </c>
      <c r="B536" s="3" t="str">
        <f>"201304002765"</f>
        <v>201304002765</v>
      </c>
    </row>
    <row r="537" spans="1:2" x14ac:dyDescent="0.25">
      <c r="A537" s="3">
        <v>534</v>
      </c>
      <c r="B537" s="3" t="str">
        <f>"201304002865"</f>
        <v>201304002865</v>
      </c>
    </row>
    <row r="538" spans="1:2" x14ac:dyDescent="0.25">
      <c r="A538" s="3">
        <v>535</v>
      </c>
      <c r="B538" s="3" t="str">
        <f>"201304002874"</f>
        <v>201304002874</v>
      </c>
    </row>
    <row r="539" spans="1:2" x14ac:dyDescent="0.25">
      <c r="A539" s="3">
        <v>536</v>
      </c>
      <c r="B539" s="3" t="str">
        <f>"201304002901"</f>
        <v>201304002901</v>
      </c>
    </row>
    <row r="540" spans="1:2" x14ac:dyDescent="0.25">
      <c r="A540" s="3">
        <v>537</v>
      </c>
      <c r="B540" s="3" t="str">
        <f>"201304002947"</f>
        <v>201304002947</v>
      </c>
    </row>
    <row r="541" spans="1:2" x14ac:dyDescent="0.25">
      <c r="A541" s="3">
        <v>538</v>
      </c>
      <c r="B541" s="3" t="str">
        <f>"201304003033"</f>
        <v>201304003033</v>
      </c>
    </row>
    <row r="542" spans="1:2" x14ac:dyDescent="0.25">
      <c r="A542" s="3">
        <v>539</v>
      </c>
      <c r="B542" s="3" t="str">
        <f>"201304003134"</f>
        <v>201304003134</v>
      </c>
    </row>
    <row r="543" spans="1:2" x14ac:dyDescent="0.25">
      <c r="A543" s="3">
        <v>540</v>
      </c>
      <c r="B543" s="3" t="str">
        <f>"201304003147"</f>
        <v>201304003147</v>
      </c>
    </row>
    <row r="544" spans="1:2" x14ac:dyDescent="0.25">
      <c r="A544" s="3">
        <v>541</v>
      </c>
      <c r="B544" s="3" t="str">
        <f>"201304003375"</f>
        <v>201304003375</v>
      </c>
    </row>
    <row r="545" spans="1:2" x14ac:dyDescent="0.25">
      <c r="A545" s="3">
        <v>542</v>
      </c>
      <c r="B545" s="3" t="str">
        <f>"201304003542"</f>
        <v>201304003542</v>
      </c>
    </row>
    <row r="546" spans="1:2" x14ac:dyDescent="0.25">
      <c r="A546" s="3">
        <v>543</v>
      </c>
      <c r="B546" s="3" t="str">
        <f>"201304003993"</f>
        <v>201304003993</v>
      </c>
    </row>
    <row r="547" spans="1:2" x14ac:dyDescent="0.25">
      <c r="A547" s="3">
        <v>544</v>
      </c>
      <c r="B547" s="3" t="str">
        <f>"201304004024"</f>
        <v>201304004024</v>
      </c>
    </row>
    <row r="548" spans="1:2" x14ac:dyDescent="0.25">
      <c r="A548" s="3">
        <v>545</v>
      </c>
      <c r="B548" s="3" t="str">
        <f>"201304004071"</f>
        <v>201304004071</v>
      </c>
    </row>
    <row r="549" spans="1:2" x14ac:dyDescent="0.25">
      <c r="A549" s="3">
        <v>546</v>
      </c>
      <c r="B549" s="3" t="str">
        <f>"201304004278"</f>
        <v>201304004278</v>
      </c>
    </row>
    <row r="550" spans="1:2" x14ac:dyDescent="0.25">
      <c r="A550" s="3">
        <v>547</v>
      </c>
      <c r="B550" s="3" t="str">
        <f>"201304004815"</f>
        <v>201304004815</v>
      </c>
    </row>
    <row r="551" spans="1:2" x14ac:dyDescent="0.25">
      <c r="A551" s="3">
        <v>548</v>
      </c>
      <c r="B551" s="3" t="str">
        <f>"201304004941"</f>
        <v>201304004941</v>
      </c>
    </row>
    <row r="552" spans="1:2" x14ac:dyDescent="0.25">
      <c r="A552" s="3">
        <v>549</v>
      </c>
      <c r="B552" s="3" t="str">
        <f>"201304005091"</f>
        <v>201304005091</v>
      </c>
    </row>
    <row r="553" spans="1:2" x14ac:dyDescent="0.25">
      <c r="A553" s="3">
        <v>550</v>
      </c>
      <c r="B553" s="3" t="str">
        <f>"201304005470"</f>
        <v>201304005470</v>
      </c>
    </row>
    <row r="554" spans="1:2" x14ac:dyDescent="0.25">
      <c r="A554" s="3">
        <v>551</v>
      </c>
      <c r="B554" s="3" t="str">
        <f>"201304005734"</f>
        <v>201304005734</v>
      </c>
    </row>
    <row r="555" spans="1:2" x14ac:dyDescent="0.25">
      <c r="A555" s="3">
        <v>552</v>
      </c>
      <c r="B555" s="3" t="str">
        <f>"201304005796"</f>
        <v>201304005796</v>
      </c>
    </row>
    <row r="556" spans="1:2" x14ac:dyDescent="0.25">
      <c r="A556" s="3">
        <v>553</v>
      </c>
      <c r="B556" s="3" t="str">
        <f>"201304005824"</f>
        <v>201304005824</v>
      </c>
    </row>
    <row r="557" spans="1:2" x14ac:dyDescent="0.25">
      <c r="A557" s="3">
        <v>554</v>
      </c>
      <c r="B557" s="3" t="str">
        <f>"201304005919"</f>
        <v>201304005919</v>
      </c>
    </row>
    <row r="558" spans="1:2" x14ac:dyDescent="0.25">
      <c r="A558" s="3">
        <v>555</v>
      </c>
      <c r="B558" s="3" t="str">
        <f>"201304005936"</f>
        <v>201304005936</v>
      </c>
    </row>
    <row r="559" spans="1:2" x14ac:dyDescent="0.25">
      <c r="A559" s="3">
        <v>556</v>
      </c>
      <c r="B559" s="3" t="str">
        <f>"201304006088"</f>
        <v>201304006088</v>
      </c>
    </row>
    <row r="560" spans="1:2" x14ac:dyDescent="0.25">
      <c r="A560" s="3">
        <v>557</v>
      </c>
      <c r="B560" s="3" t="str">
        <f>"201304006233"</f>
        <v>201304006233</v>
      </c>
    </row>
    <row r="561" spans="1:2" x14ac:dyDescent="0.25">
      <c r="A561" s="3">
        <v>558</v>
      </c>
      <c r="B561" s="3" t="str">
        <f>"201304006272"</f>
        <v>201304006272</v>
      </c>
    </row>
    <row r="562" spans="1:2" x14ac:dyDescent="0.25">
      <c r="A562" s="3">
        <v>559</v>
      </c>
      <c r="B562" s="3" t="str">
        <f>"201304006298"</f>
        <v>201304006298</v>
      </c>
    </row>
    <row r="563" spans="1:2" x14ac:dyDescent="0.25">
      <c r="A563" s="3">
        <v>560</v>
      </c>
      <c r="B563" s="3" t="str">
        <f>"201304006379"</f>
        <v>201304006379</v>
      </c>
    </row>
    <row r="564" spans="1:2" x14ac:dyDescent="0.25">
      <c r="A564" s="3">
        <v>561</v>
      </c>
      <c r="B564" s="3" t="str">
        <f>"201304006475"</f>
        <v>201304006475</v>
      </c>
    </row>
    <row r="565" spans="1:2" x14ac:dyDescent="0.25">
      <c r="A565" s="3">
        <v>562</v>
      </c>
      <c r="B565" s="3" t="str">
        <f>"201304006562"</f>
        <v>201304006562</v>
      </c>
    </row>
    <row r="566" spans="1:2" x14ac:dyDescent="0.25">
      <c r="A566" s="3">
        <v>563</v>
      </c>
      <c r="B566" s="3" t="str">
        <f>"201307000012"</f>
        <v>201307000012</v>
      </c>
    </row>
    <row r="567" spans="1:2" x14ac:dyDescent="0.25">
      <c r="A567" s="3">
        <v>564</v>
      </c>
      <c r="B567" s="3" t="str">
        <f>"201309000068"</f>
        <v>201309000068</v>
      </c>
    </row>
    <row r="568" spans="1:2" x14ac:dyDescent="0.25">
      <c r="A568" s="3">
        <v>565</v>
      </c>
      <c r="B568" s="3" t="str">
        <f>"201401000489"</f>
        <v>201401000489</v>
      </c>
    </row>
    <row r="569" spans="1:2" x14ac:dyDescent="0.25">
      <c r="A569" s="3">
        <v>566</v>
      </c>
      <c r="B569" s="3" t="str">
        <f>"201401000612"</f>
        <v>201401000612</v>
      </c>
    </row>
    <row r="570" spans="1:2" x14ac:dyDescent="0.25">
      <c r="A570" s="3">
        <v>567</v>
      </c>
      <c r="B570" s="3" t="str">
        <f>"201401000696"</f>
        <v>201401000696</v>
      </c>
    </row>
    <row r="571" spans="1:2" x14ac:dyDescent="0.25">
      <c r="A571" s="3">
        <v>568</v>
      </c>
      <c r="B571" s="3" t="str">
        <f>"201401001205"</f>
        <v>201401001205</v>
      </c>
    </row>
    <row r="572" spans="1:2" x14ac:dyDescent="0.25">
      <c r="A572" s="3">
        <v>569</v>
      </c>
      <c r="B572" s="3" t="str">
        <f>"201401001309"</f>
        <v>201401001309</v>
      </c>
    </row>
    <row r="573" spans="1:2" x14ac:dyDescent="0.25">
      <c r="A573" s="3">
        <v>570</v>
      </c>
      <c r="B573" s="3" t="str">
        <f>"201401001591"</f>
        <v>201401001591</v>
      </c>
    </row>
    <row r="574" spans="1:2" x14ac:dyDescent="0.25">
      <c r="A574" s="3">
        <v>571</v>
      </c>
      <c r="B574" s="3" t="str">
        <f>"201401002495"</f>
        <v>201401002495</v>
      </c>
    </row>
    <row r="575" spans="1:2" x14ac:dyDescent="0.25">
      <c r="A575" s="3">
        <v>572</v>
      </c>
      <c r="B575" s="3" t="str">
        <f>"201402000920"</f>
        <v>201402000920</v>
      </c>
    </row>
    <row r="576" spans="1:2" x14ac:dyDescent="0.25">
      <c r="A576" s="3">
        <v>573</v>
      </c>
      <c r="B576" s="3" t="str">
        <f>"201402001188"</f>
        <v>201402001188</v>
      </c>
    </row>
    <row r="577" spans="1:2" x14ac:dyDescent="0.25">
      <c r="A577" s="3">
        <v>574</v>
      </c>
      <c r="B577" s="3" t="str">
        <f>"201402001463"</f>
        <v>201402001463</v>
      </c>
    </row>
    <row r="578" spans="1:2" x14ac:dyDescent="0.25">
      <c r="A578" s="3">
        <v>575</v>
      </c>
      <c r="B578" s="3" t="str">
        <f>"201402001671"</f>
        <v>201402001671</v>
      </c>
    </row>
    <row r="579" spans="1:2" x14ac:dyDescent="0.25">
      <c r="A579" s="3">
        <v>576</v>
      </c>
      <c r="B579" s="3" t="str">
        <f>"201402001824"</f>
        <v>201402001824</v>
      </c>
    </row>
    <row r="580" spans="1:2" x14ac:dyDescent="0.25">
      <c r="A580" s="3">
        <v>577</v>
      </c>
      <c r="B580" s="3" t="str">
        <f>"201402001859"</f>
        <v>201402001859</v>
      </c>
    </row>
    <row r="581" spans="1:2" x14ac:dyDescent="0.25">
      <c r="A581" s="3">
        <v>578</v>
      </c>
      <c r="B581" s="3" t="str">
        <f>"201402002057"</f>
        <v>201402002057</v>
      </c>
    </row>
    <row r="582" spans="1:2" x14ac:dyDescent="0.25">
      <c r="A582" s="3">
        <v>579</v>
      </c>
      <c r="B582" s="3" t="str">
        <f>"201402002634"</f>
        <v>201402002634</v>
      </c>
    </row>
    <row r="583" spans="1:2" x14ac:dyDescent="0.25">
      <c r="A583" s="3">
        <v>580</v>
      </c>
      <c r="B583" s="3" t="str">
        <f>"201402003242"</f>
        <v>201402003242</v>
      </c>
    </row>
    <row r="584" spans="1:2" x14ac:dyDescent="0.25">
      <c r="A584" s="3">
        <v>581</v>
      </c>
      <c r="B584" s="3" t="str">
        <f>"201402003454"</f>
        <v>201402003454</v>
      </c>
    </row>
    <row r="585" spans="1:2" x14ac:dyDescent="0.25">
      <c r="A585" s="3">
        <v>582</v>
      </c>
      <c r="B585" s="3" t="str">
        <f>"201402003764"</f>
        <v>201402003764</v>
      </c>
    </row>
    <row r="586" spans="1:2" x14ac:dyDescent="0.25">
      <c r="A586" s="3">
        <v>583</v>
      </c>
      <c r="B586" s="3" t="str">
        <f>"201402004029"</f>
        <v>201402004029</v>
      </c>
    </row>
    <row r="587" spans="1:2" x14ac:dyDescent="0.25">
      <c r="A587" s="3">
        <v>584</v>
      </c>
      <c r="B587" s="3" t="str">
        <f>"201402004084"</f>
        <v>201402004084</v>
      </c>
    </row>
    <row r="588" spans="1:2" x14ac:dyDescent="0.25">
      <c r="A588" s="3">
        <v>585</v>
      </c>
      <c r="B588" s="3" t="str">
        <f>"201402005438"</f>
        <v>201402005438</v>
      </c>
    </row>
    <row r="589" spans="1:2" x14ac:dyDescent="0.25">
      <c r="A589" s="3">
        <v>586</v>
      </c>
      <c r="B589" s="3" t="str">
        <f>"201402005675"</f>
        <v>201402005675</v>
      </c>
    </row>
    <row r="590" spans="1:2" x14ac:dyDescent="0.25">
      <c r="A590" s="3">
        <v>587</v>
      </c>
      <c r="B590" s="3" t="str">
        <f>"201402005751"</f>
        <v>201402005751</v>
      </c>
    </row>
    <row r="591" spans="1:2" x14ac:dyDescent="0.25">
      <c r="A591" s="3">
        <v>588</v>
      </c>
      <c r="B591" s="3" t="str">
        <f>"201402006243"</f>
        <v>201402006243</v>
      </c>
    </row>
    <row r="592" spans="1:2" x14ac:dyDescent="0.25">
      <c r="A592" s="3">
        <v>589</v>
      </c>
      <c r="B592" s="3" t="str">
        <f>"201402006250"</f>
        <v>201402006250</v>
      </c>
    </row>
    <row r="593" spans="1:2" x14ac:dyDescent="0.25">
      <c r="A593" s="3">
        <v>590</v>
      </c>
      <c r="B593" s="3" t="str">
        <f>"201402006316"</f>
        <v>201402006316</v>
      </c>
    </row>
    <row r="594" spans="1:2" x14ac:dyDescent="0.25">
      <c r="A594" s="3">
        <v>591</v>
      </c>
      <c r="B594" s="3" t="str">
        <f>"201402006662"</f>
        <v>201402006662</v>
      </c>
    </row>
    <row r="595" spans="1:2" x14ac:dyDescent="0.25">
      <c r="A595" s="3">
        <v>592</v>
      </c>
      <c r="B595" s="3" t="str">
        <f>"201402006894"</f>
        <v>201402006894</v>
      </c>
    </row>
    <row r="596" spans="1:2" x14ac:dyDescent="0.25">
      <c r="A596" s="3">
        <v>593</v>
      </c>
      <c r="B596" s="3" t="str">
        <f>"201402007159"</f>
        <v>201402007159</v>
      </c>
    </row>
    <row r="597" spans="1:2" x14ac:dyDescent="0.25">
      <c r="A597" s="3">
        <v>594</v>
      </c>
      <c r="B597" s="3" t="str">
        <f>"201402007568"</f>
        <v>201402007568</v>
      </c>
    </row>
    <row r="598" spans="1:2" x14ac:dyDescent="0.25">
      <c r="A598" s="3">
        <v>595</v>
      </c>
      <c r="B598" s="3" t="str">
        <f>"201402008038"</f>
        <v>201402008038</v>
      </c>
    </row>
    <row r="599" spans="1:2" x14ac:dyDescent="0.25">
      <c r="A599" s="3">
        <v>596</v>
      </c>
      <c r="B599" s="3" t="str">
        <f>"201402008580"</f>
        <v>201402008580</v>
      </c>
    </row>
    <row r="600" spans="1:2" x14ac:dyDescent="0.25">
      <c r="A600" s="3">
        <v>597</v>
      </c>
      <c r="B600" s="3" t="str">
        <f>"201402008814"</f>
        <v>201402008814</v>
      </c>
    </row>
    <row r="601" spans="1:2" x14ac:dyDescent="0.25">
      <c r="A601" s="3">
        <v>598</v>
      </c>
      <c r="B601" s="3" t="str">
        <f>"201402008852"</f>
        <v>201402008852</v>
      </c>
    </row>
    <row r="602" spans="1:2" x14ac:dyDescent="0.25">
      <c r="A602" s="3">
        <v>599</v>
      </c>
      <c r="B602" s="3" t="str">
        <f>"201402009069"</f>
        <v>201402009069</v>
      </c>
    </row>
    <row r="603" spans="1:2" x14ac:dyDescent="0.25">
      <c r="A603" s="3">
        <v>600</v>
      </c>
      <c r="B603" s="3" t="str">
        <f>"201402009170"</f>
        <v>201402009170</v>
      </c>
    </row>
    <row r="604" spans="1:2" x14ac:dyDescent="0.25">
      <c r="A604" s="3">
        <v>601</v>
      </c>
      <c r="B604" s="3" t="str">
        <f>"201402009578"</f>
        <v>201402009578</v>
      </c>
    </row>
    <row r="605" spans="1:2" x14ac:dyDescent="0.25">
      <c r="A605" s="3">
        <v>602</v>
      </c>
      <c r="B605" s="3" t="str">
        <f>"201402010849"</f>
        <v>201402010849</v>
      </c>
    </row>
    <row r="606" spans="1:2" x14ac:dyDescent="0.25">
      <c r="A606" s="3">
        <v>603</v>
      </c>
      <c r="B606" s="3" t="str">
        <f>"201402010985"</f>
        <v>201402010985</v>
      </c>
    </row>
    <row r="607" spans="1:2" x14ac:dyDescent="0.25">
      <c r="A607" s="3">
        <v>604</v>
      </c>
      <c r="B607" s="3" t="str">
        <f>"201402011336"</f>
        <v>201402011336</v>
      </c>
    </row>
    <row r="608" spans="1:2" x14ac:dyDescent="0.25">
      <c r="A608" s="3">
        <v>605</v>
      </c>
      <c r="B608" s="3" t="str">
        <f>"201402012035"</f>
        <v>201402012035</v>
      </c>
    </row>
    <row r="609" spans="1:2" x14ac:dyDescent="0.25">
      <c r="A609" s="3">
        <v>606</v>
      </c>
      <c r="B609" s="3" t="str">
        <f>"201402012127"</f>
        <v>201402012127</v>
      </c>
    </row>
    <row r="610" spans="1:2" x14ac:dyDescent="0.25">
      <c r="A610" s="3">
        <v>607</v>
      </c>
      <c r="B610" s="3" t="str">
        <f>"201405000087"</f>
        <v>201405000087</v>
      </c>
    </row>
    <row r="611" spans="1:2" x14ac:dyDescent="0.25">
      <c r="A611" s="3">
        <v>608</v>
      </c>
      <c r="B611" s="3" t="str">
        <f>"201405000312"</f>
        <v>201405000312</v>
      </c>
    </row>
    <row r="612" spans="1:2" x14ac:dyDescent="0.25">
      <c r="A612" s="3">
        <v>609</v>
      </c>
      <c r="B612" s="3" t="str">
        <f>"201405000421"</f>
        <v>201405000421</v>
      </c>
    </row>
    <row r="613" spans="1:2" x14ac:dyDescent="0.25">
      <c r="A613" s="3">
        <v>610</v>
      </c>
      <c r="B613" s="3" t="str">
        <f>"201405000485"</f>
        <v>201405000485</v>
      </c>
    </row>
    <row r="614" spans="1:2" x14ac:dyDescent="0.25">
      <c r="A614" s="3">
        <v>611</v>
      </c>
      <c r="B614" s="3" t="str">
        <f>"201405000594"</f>
        <v>201405000594</v>
      </c>
    </row>
    <row r="615" spans="1:2" x14ac:dyDescent="0.25">
      <c r="A615" s="3">
        <v>612</v>
      </c>
      <c r="B615" s="3" t="str">
        <f>"201405001809"</f>
        <v>201405001809</v>
      </c>
    </row>
    <row r="616" spans="1:2" x14ac:dyDescent="0.25">
      <c r="A616" s="3">
        <v>613</v>
      </c>
      <c r="B616" s="3" t="str">
        <f>"201405001855"</f>
        <v>201405001855</v>
      </c>
    </row>
    <row r="617" spans="1:2" x14ac:dyDescent="0.25">
      <c r="A617" s="3">
        <v>614</v>
      </c>
      <c r="B617" s="3" t="str">
        <f>"201405002154"</f>
        <v>201405002154</v>
      </c>
    </row>
    <row r="618" spans="1:2" x14ac:dyDescent="0.25">
      <c r="A618" s="3">
        <v>615</v>
      </c>
      <c r="B618" s="3" t="str">
        <f>"201405002235"</f>
        <v>201405002235</v>
      </c>
    </row>
    <row r="619" spans="1:2" x14ac:dyDescent="0.25">
      <c r="A619" s="3">
        <v>616</v>
      </c>
      <c r="B619" s="3" t="str">
        <f>"201405002288"</f>
        <v>201405002288</v>
      </c>
    </row>
    <row r="620" spans="1:2" x14ac:dyDescent="0.25">
      <c r="A620" s="3">
        <v>617</v>
      </c>
      <c r="B620" s="3" t="str">
        <f>"201405002341"</f>
        <v>201405002341</v>
      </c>
    </row>
    <row r="621" spans="1:2" x14ac:dyDescent="0.25">
      <c r="A621" s="3">
        <v>618</v>
      </c>
      <c r="B621" s="3" t="str">
        <f>"201406000057"</f>
        <v>201406000057</v>
      </c>
    </row>
    <row r="622" spans="1:2" x14ac:dyDescent="0.25">
      <c r="A622" s="3">
        <v>619</v>
      </c>
      <c r="B622" s="3" t="str">
        <f>"201406000071"</f>
        <v>201406000071</v>
      </c>
    </row>
    <row r="623" spans="1:2" x14ac:dyDescent="0.25">
      <c r="A623" s="3">
        <v>620</v>
      </c>
      <c r="B623" s="3" t="str">
        <f>"201406000082"</f>
        <v>201406000082</v>
      </c>
    </row>
    <row r="624" spans="1:2" x14ac:dyDescent="0.25">
      <c r="A624" s="3">
        <v>621</v>
      </c>
      <c r="B624" s="3" t="str">
        <f>"201406000133"</f>
        <v>201406000133</v>
      </c>
    </row>
    <row r="625" spans="1:2" x14ac:dyDescent="0.25">
      <c r="A625" s="3">
        <v>622</v>
      </c>
      <c r="B625" s="3" t="str">
        <f>"201406000329"</f>
        <v>201406000329</v>
      </c>
    </row>
    <row r="626" spans="1:2" x14ac:dyDescent="0.25">
      <c r="A626" s="3">
        <v>623</v>
      </c>
      <c r="B626" s="3" t="str">
        <f>"201406000607"</f>
        <v>201406000607</v>
      </c>
    </row>
    <row r="627" spans="1:2" x14ac:dyDescent="0.25">
      <c r="A627" s="3">
        <v>624</v>
      </c>
      <c r="B627" s="3" t="str">
        <f>"201406000832"</f>
        <v>201406000832</v>
      </c>
    </row>
    <row r="628" spans="1:2" x14ac:dyDescent="0.25">
      <c r="A628" s="3">
        <v>625</v>
      </c>
      <c r="B628" s="3" t="str">
        <f>"201406000977"</f>
        <v>201406000977</v>
      </c>
    </row>
    <row r="629" spans="1:2" x14ac:dyDescent="0.25">
      <c r="A629" s="3">
        <v>626</v>
      </c>
      <c r="B629" s="3" t="str">
        <f>"201406001003"</f>
        <v>201406001003</v>
      </c>
    </row>
    <row r="630" spans="1:2" x14ac:dyDescent="0.25">
      <c r="A630" s="3">
        <v>627</v>
      </c>
      <c r="B630" s="3" t="str">
        <f>"201406001092"</f>
        <v>201406001092</v>
      </c>
    </row>
    <row r="631" spans="1:2" x14ac:dyDescent="0.25">
      <c r="A631" s="3">
        <v>628</v>
      </c>
      <c r="B631" s="3" t="str">
        <f>"201406002136"</f>
        <v>201406002136</v>
      </c>
    </row>
    <row r="632" spans="1:2" x14ac:dyDescent="0.25">
      <c r="A632" s="3">
        <v>629</v>
      </c>
      <c r="B632" s="3" t="str">
        <f>"201406002330"</f>
        <v>201406002330</v>
      </c>
    </row>
    <row r="633" spans="1:2" x14ac:dyDescent="0.25">
      <c r="A633" s="3">
        <v>630</v>
      </c>
      <c r="B633" s="3" t="str">
        <f>"201406002377"</f>
        <v>201406002377</v>
      </c>
    </row>
    <row r="634" spans="1:2" x14ac:dyDescent="0.25">
      <c r="A634" s="3">
        <v>631</v>
      </c>
      <c r="B634" s="3" t="str">
        <f>"201406002542"</f>
        <v>201406002542</v>
      </c>
    </row>
    <row r="635" spans="1:2" x14ac:dyDescent="0.25">
      <c r="A635" s="3">
        <v>632</v>
      </c>
      <c r="B635" s="3" t="str">
        <f>"201406002954"</f>
        <v>201406002954</v>
      </c>
    </row>
    <row r="636" spans="1:2" x14ac:dyDescent="0.25">
      <c r="A636" s="3">
        <v>633</v>
      </c>
      <c r="B636" s="3" t="str">
        <f>"201406003323"</f>
        <v>201406003323</v>
      </c>
    </row>
    <row r="637" spans="1:2" x14ac:dyDescent="0.25">
      <c r="A637" s="3">
        <v>634</v>
      </c>
      <c r="B637" s="3" t="str">
        <f>"201406003485"</f>
        <v>201406003485</v>
      </c>
    </row>
    <row r="638" spans="1:2" x14ac:dyDescent="0.25">
      <c r="A638" s="3">
        <v>635</v>
      </c>
      <c r="B638" s="3" t="str">
        <f>"201406003622"</f>
        <v>201406003622</v>
      </c>
    </row>
    <row r="639" spans="1:2" x14ac:dyDescent="0.25">
      <c r="A639" s="3">
        <v>636</v>
      </c>
      <c r="B639" s="3" t="str">
        <f>"201406003880"</f>
        <v>201406003880</v>
      </c>
    </row>
    <row r="640" spans="1:2" x14ac:dyDescent="0.25">
      <c r="A640" s="3">
        <v>637</v>
      </c>
      <c r="B640" s="3" t="str">
        <f>"201406004016"</f>
        <v>201406004016</v>
      </c>
    </row>
    <row r="641" spans="1:2" x14ac:dyDescent="0.25">
      <c r="A641" s="3">
        <v>638</v>
      </c>
      <c r="B641" s="3" t="str">
        <f>"201406004530"</f>
        <v>201406004530</v>
      </c>
    </row>
    <row r="642" spans="1:2" x14ac:dyDescent="0.25">
      <c r="A642" s="3">
        <v>639</v>
      </c>
      <c r="B642" s="3" t="str">
        <f>"201406005039"</f>
        <v>201406005039</v>
      </c>
    </row>
    <row r="643" spans="1:2" x14ac:dyDescent="0.25">
      <c r="A643" s="3">
        <v>640</v>
      </c>
      <c r="B643" s="3" t="str">
        <f>"201406005066"</f>
        <v>201406005066</v>
      </c>
    </row>
    <row r="644" spans="1:2" x14ac:dyDescent="0.25">
      <c r="A644" s="3">
        <v>641</v>
      </c>
      <c r="B644" s="3" t="str">
        <f>"201406005195"</f>
        <v>201406005195</v>
      </c>
    </row>
    <row r="645" spans="1:2" x14ac:dyDescent="0.25">
      <c r="A645" s="3">
        <v>642</v>
      </c>
      <c r="B645" s="3" t="str">
        <f>"201406005356"</f>
        <v>201406005356</v>
      </c>
    </row>
    <row r="646" spans="1:2" x14ac:dyDescent="0.25">
      <c r="A646" s="3">
        <v>643</v>
      </c>
      <c r="B646" s="3" t="str">
        <f>"201406005527"</f>
        <v>201406005527</v>
      </c>
    </row>
    <row r="647" spans="1:2" x14ac:dyDescent="0.25">
      <c r="A647" s="3">
        <v>644</v>
      </c>
      <c r="B647" s="3" t="str">
        <f>"201406006029"</f>
        <v>201406006029</v>
      </c>
    </row>
    <row r="648" spans="1:2" x14ac:dyDescent="0.25">
      <c r="A648" s="3">
        <v>645</v>
      </c>
      <c r="B648" s="3" t="str">
        <f>"201406006710"</f>
        <v>201406006710</v>
      </c>
    </row>
    <row r="649" spans="1:2" x14ac:dyDescent="0.25">
      <c r="A649" s="3">
        <v>646</v>
      </c>
      <c r="B649" s="3" t="str">
        <f>"201406006813"</f>
        <v>201406006813</v>
      </c>
    </row>
    <row r="650" spans="1:2" x14ac:dyDescent="0.25">
      <c r="A650" s="3">
        <v>647</v>
      </c>
      <c r="B650" s="3" t="str">
        <f>"201406007870"</f>
        <v>201406007870</v>
      </c>
    </row>
    <row r="651" spans="1:2" x14ac:dyDescent="0.25">
      <c r="A651" s="3">
        <v>648</v>
      </c>
      <c r="B651" s="3" t="str">
        <f>"201406007967"</f>
        <v>201406007967</v>
      </c>
    </row>
    <row r="652" spans="1:2" x14ac:dyDescent="0.25">
      <c r="A652" s="3">
        <v>649</v>
      </c>
      <c r="B652" s="3" t="str">
        <f>"201406008015"</f>
        <v>201406008015</v>
      </c>
    </row>
    <row r="653" spans="1:2" x14ac:dyDescent="0.25">
      <c r="A653" s="3">
        <v>650</v>
      </c>
      <c r="B653" s="3" t="str">
        <f>"201406008210"</f>
        <v>201406008210</v>
      </c>
    </row>
    <row r="654" spans="1:2" x14ac:dyDescent="0.25">
      <c r="A654" s="3">
        <v>651</v>
      </c>
      <c r="B654" s="3" t="str">
        <f>"201406008268"</f>
        <v>201406008268</v>
      </c>
    </row>
    <row r="655" spans="1:2" x14ac:dyDescent="0.25">
      <c r="A655" s="3">
        <v>652</v>
      </c>
      <c r="B655" s="3" t="str">
        <f>"201406008298"</f>
        <v>201406008298</v>
      </c>
    </row>
    <row r="656" spans="1:2" x14ac:dyDescent="0.25">
      <c r="A656" s="3">
        <v>653</v>
      </c>
      <c r="B656" s="3" t="str">
        <f>"201406008304"</f>
        <v>201406008304</v>
      </c>
    </row>
    <row r="657" spans="1:2" x14ac:dyDescent="0.25">
      <c r="A657" s="3">
        <v>654</v>
      </c>
      <c r="B657" s="3" t="str">
        <f>"201406008564"</f>
        <v>201406008564</v>
      </c>
    </row>
    <row r="658" spans="1:2" x14ac:dyDescent="0.25">
      <c r="A658" s="3">
        <v>655</v>
      </c>
      <c r="B658" s="3" t="str">
        <f>"201406008673"</f>
        <v>201406008673</v>
      </c>
    </row>
    <row r="659" spans="1:2" x14ac:dyDescent="0.25">
      <c r="A659" s="3">
        <v>656</v>
      </c>
      <c r="B659" s="3" t="str">
        <f>"201406008927"</f>
        <v>201406008927</v>
      </c>
    </row>
    <row r="660" spans="1:2" x14ac:dyDescent="0.25">
      <c r="A660" s="3">
        <v>657</v>
      </c>
      <c r="B660" s="3" t="str">
        <f>"201406008961"</f>
        <v>201406008961</v>
      </c>
    </row>
    <row r="661" spans="1:2" x14ac:dyDescent="0.25">
      <c r="A661" s="3">
        <v>658</v>
      </c>
      <c r="B661" s="3" t="str">
        <f>"201406008973"</f>
        <v>201406008973</v>
      </c>
    </row>
    <row r="662" spans="1:2" x14ac:dyDescent="0.25">
      <c r="A662" s="3">
        <v>659</v>
      </c>
      <c r="B662" s="3" t="str">
        <f>"201406009107"</f>
        <v>201406009107</v>
      </c>
    </row>
    <row r="663" spans="1:2" x14ac:dyDescent="0.25">
      <c r="A663" s="3">
        <v>660</v>
      </c>
      <c r="B663" s="3" t="str">
        <f>"201406009731"</f>
        <v>201406009731</v>
      </c>
    </row>
    <row r="664" spans="1:2" x14ac:dyDescent="0.25">
      <c r="A664" s="3">
        <v>661</v>
      </c>
      <c r="B664" s="3" t="str">
        <f>"201406010134"</f>
        <v>201406010134</v>
      </c>
    </row>
    <row r="665" spans="1:2" x14ac:dyDescent="0.25">
      <c r="A665" s="3">
        <v>662</v>
      </c>
      <c r="B665" s="3" t="str">
        <f>"201406010189"</f>
        <v>201406010189</v>
      </c>
    </row>
    <row r="666" spans="1:2" x14ac:dyDescent="0.25">
      <c r="A666" s="3">
        <v>663</v>
      </c>
      <c r="B666" s="3" t="str">
        <f>"201406010359"</f>
        <v>201406010359</v>
      </c>
    </row>
    <row r="667" spans="1:2" x14ac:dyDescent="0.25">
      <c r="A667" s="3">
        <v>664</v>
      </c>
      <c r="B667" s="3" t="str">
        <f>"201406010384"</f>
        <v>201406010384</v>
      </c>
    </row>
    <row r="668" spans="1:2" x14ac:dyDescent="0.25">
      <c r="A668" s="3">
        <v>665</v>
      </c>
      <c r="B668" s="3" t="str">
        <f>"201406010512"</f>
        <v>201406010512</v>
      </c>
    </row>
    <row r="669" spans="1:2" x14ac:dyDescent="0.25">
      <c r="A669" s="3">
        <v>666</v>
      </c>
      <c r="B669" s="3" t="str">
        <f>"201406010746"</f>
        <v>201406010746</v>
      </c>
    </row>
    <row r="670" spans="1:2" x14ac:dyDescent="0.25">
      <c r="A670" s="3">
        <v>667</v>
      </c>
      <c r="B670" s="3" t="str">
        <f>"201406011314"</f>
        <v>201406011314</v>
      </c>
    </row>
    <row r="671" spans="1:2" x14ac:dyDescent="0.25">
      <c r="A671" s="3">
        <v>668</v>
      </c>
      <c r="B671" s="3" t="str">
        <f>"201406011335"</f>
        <v>201406011335</v>
      </c>
    </row>
    <row r="672" spans="1:2" x14ac:dyDescent="0.25">
      <c r="A672" s="3">
        <v>669</v>
      </c>
      <c r="B672" s="3" t="str">
        <f>"201406011341"</f>
        <v>201406011341</v>
      </c>
    </row>
    <row r="673" spans="1:2" x14ac:dyDescent="0.25">
      <c r="A673" s="3">
        <v>670</v>
      </c>
      <c r="B673" s="3" t="str">
        <f>"201406011650"</f>
        <v>201406011650</v>
      </c>
    </row>
    <row r="674" spans="1:2" x14ac:dyDescent="0.25">
      <c r="A674" s="3">
        <v>671</v>
      </c>
      <c r="B674" s="3" t="str">
        <f>"201406011677"</f>
        <v>201406011677</v>
      </c>
    </row>
    <row r="675" spans="1:2" x14ac:dyDescent="0.25">
      <c r="A675" s="3">
        <v>672</v>
      </c>
      <c r="B675" s="3" t="str">
        <f>"201406012037"</f>
        <v>201406012037</v>
      </c>
    </row>
    <row r="676" spans="1:2" x14ac:dyDescent="0.25">
      <c r="A676" s="3">
        <v>673</v>
      </c>
      <c r="B676" s="3" t="str">
        <f>"201406012445"</f>
        <v>201406012445</v>
      </c>
    </row>
    <row r="677" spans="1:2" x14ac:dyDescent="0.25">
      <c r="A677" s="3">
        <v>674</v>
      </c>
      <c r="B677" s="3" t="str">
        <f>"201406012621"</f>
        <v>201406012621</v>
      </c>
    </row>
    <row r="678" spans="1:2" x14ac:dyDescent="0.25">
      <c r="A678" s="3">
        <v>675</v>
      </c>
      <c r="B678" s="3" t="str">
        <f>"201406013020"</f>
        <v>201406013020</v>
      </c>
    </row>
    <row r="679" spans="1:2" x14ac:dyDescent="0.25">
      <c r="A679" s="3">
        <v>676</v>
      </c>
      <c r="B679" s="3" t="str">
        <f>"201406013209"</f>
        <v>201406013209</v>
      </c>
    </row>
    <row r="680" spans="1:2" x14ac:dyDescent="0.25">
      <c r="A680" s="3">
        <v>677</v>
      </c>
      <c r="B680" s="3" t="str">
        <f>"201406013246"</f>
        <v>201406013246</v>
      </c>
    </row>
    <row r="681" spans="1:2" x14ac:dyDescent="0.25">
      <c r="A681" s="3">
        <v>678</v>
      </c>
      <c r="B681" s="3" t="str">
        <f>"201406013254"</f>
        <v>201406013254</v>
      </c>
    </row>
    <row r="682" spans="1:2" x14ac:dyDescent="0.25">
      <c r="A682" s="3">
        <v>679</v>
      </c>
      <c r="B682" s="3" t="str">
        <f>"201406013413"</f>
        <v>201406013413</v>
      </c>
    </row>
    <row r="683" spans="1:2" x14ac:dyDescent="0.25">
      <c r="A683" s="3">
        <v>680</v>
      </c>
      <c r="B683" s="3" t="str">
        <f>"201406013438"</f>
        <v>201406013438</v>
      </c>
    </row>
    <row r="684" spans="1:2" x14ac:dyDescent="0.25">
      <c r="A684" s="3">
        <v>681</v>
      </c>
      <c r="B684" s="3" t="str">
        <f>"201406013511"</f>
        <v>201406013511</v>
      </c>
    </row>
    <row r="685" spans="1:2" x14ac:dyDescent="0.25">
      <c r="A685" s="3">
        <v>682</v>
      </c>
      <c r="B685" s="3" t="str">
        <f>"201406013598"</f>
        <v>201406013598</v>
      </c>
    </row>
    <row r="686" spans="1:2" x14ac:dyDescent="0.25">
      <c r="A686" s="3">
        <v>683</v>
      </c>
      <c r="B686" s="3" t="str">
        <f>"201406013715"</f>
        <v>201406013715</v>
      </c>
    </row>
    <row r="687" spans="1:2" x14ac:dyDescent="0.25">
      <c r="A687" s="3">
        <v>684</v>
      </c>
      <c r="B687" s="3" t="str">
        <f>"201406013808"</f>
        <v>201406013808</v>
      </c>
    </row>
    <row r="688" spans="1:2" x14ac:dyDescent="0.25">
      <c r="A688" s="3">
        <v>685</v>
      </c>
      <c r="B688" s="3" t="str">
        <f>"201406013833"</f>
        <v>201406013833</v>
      </c>
    </row>
    <row r="689" spans="1:2" x14ac:dyDescent="0.25">
      <c r="A689" s="3">
        <v>686</v>
      </c>
      <c r="B689" s="3" t="str">
        <f>"201406013850"</f>
        <v>201406013850</v>
      </c>
    </row>
    <row r="690" spans="1:2" x14ac:dyDescent="0.25">
      <c r="A690" s="3">
        <v>687</v>
      </c>
      <c r="B690" s="3" t="str">
        <f>"201406013951"</f>
        <v>201406013951</v>
      </c>
    </row>
    <row r="691" spans="1:2" x14ac:dyDescent="0.25">
      <c r="A691" s="3">
        <v>688</v>
      </c>
      <c r="B691" s="3" t="str">
        <f>"201406015079"</f>
        <v>201406015079</v>
      </c>
    </row>
    <row r="692" spans="1:2" x14ac:dyDescent="0.25">
      <c r="A692" s="3">
        <v>689</v>
      </c>
      <c r="B692" s="3" t="str">
        <f>"201406015153"</f>
        <v>201406015153</v>
      </c>
    </row>
    <row r="693" spans="1:2" x14ac:dyDescent="0.25">
      <c r="A693" s="3">
        <v>690</v>
      </c>
      <c r="B693" s="3" t="str">
        <f>"201406015229"</f>
        <v>201406015229</v>
      </c>
    </row>
    <row r="694" spans="1:2" x14ac:dyDescent="0.25">
      <c r="A694" s="3">
        <v>691</v>
      </c>
      <c r="B694" s="3" t="str">
        <f>"201406015298"</f>
        <v>201406015298</v>
      </c>
    </row>
    <row r="695" spans="1:2" x14ac:dyDescent="0.25">
      <c r="A695" s="3">
        <v>692</v>
      </c>
      <c r="B695" s="3" t="str">
        <f>"201406015411"</f>
        <v>201406015411</v>
      </c>
    </row>
    <row r="696" spans="1:2" x14ac:dyDescent="0.25">
      <c r="A696" s="3">
        <v>693</v>
      </c>
      <c r="B696" s="3" t="str">
        <f>"201406015754"</f>
        <v>201406015754</v>
      </c>
    </row>
    <row r="697" spans="1:2" x14ac:dyDescent="0.25">
      <c r="A697" s="3">
        <v>694</v>
      </c>
      <c r="B697" s="3" t="str">
        <f>"201406015980"</f>
        <v>201406015980</v>
      </c>
    </row>
    <row r="698" spans="1:2" x14ac:dyDescent="0.25">
      <c r="A698" s="3">
        <v>695</v>
      </c>
      <c r="B698" s="3" t="str">
        <f>"201406016433"</f>
        <v>201406016433</v>
      </c>
    </row>
    <row r="699" spans="1:2" x14ac:dyDescent="0.25">
      <c r="A699" s="3">
        <v>696</v>
      </c>
      <c r="B699" s="3" t="str">
        <f>"201406017459"</f>
        <v>201406017459</v>
      </c>
    </row>
    <row r="700" spans="1:2" x14ac:dyDescent="0.25">
      <c r="A700" s="3">
        <v>697</v>
      </c>
      <c r="B700" s="3" t="str">
        <f>"201406018220"</f>
        <v>201406018220</v>
      </c>
    </row>
    <row r="701" spans="1:2" x14ac:dyDescent="0.25">
      <c r="A701" s="3">
        <v>698</v>
      </c>
      <c r="B701" s="3" t="str">
        <f>"201406019010"</f>
        <v>201406019010</v>
      </c>
    </row>
    <row r="702" spans="1:2" x14ac:dyDescent="0.25">
      <c r="A702" s="3">
        <v>699</v>
      </c>
      <c r="B702" s="3" t="str">
        <f>"201407000121"</f>
        <v>201407000121</v>
      </c>
    </row>
    <row r="703" spans="1:2" x14ac:dyDescent="0.25">
      <c r="A703" s="3">
        <v>700</v>
      </c>
      <c r="B703" s="3" t="str">
        <f>"201407000182"</f>
        <v>201407000182</v>
      </c>
    </row>
    <row r="704" spans="1:2" x14ac:dyDescent="0.25">
      <c r="A704" s="3">
        <v>701</v>
      </c>
      <c r="B704" s="3" t="str">
        <f>"201408000206"</f>
        <v>201408000206</v>
      </c>
    </row>
    <row r="705" spans="1:2" x14ac:dyDescent="0.25">
      <c r="A705" s="3">
        <v>702</v>
      </c>
      <c r="B705" s="3" t="str">
        <f>"201409000425"</f>
        <v>201409000425</v>
      </c>
    </row>
    <row r="706" spans="1:2" x14ac:dyDescent="0.25">
      <c r="A706" s="3">
        <v>703</v>
      </c>
      <c r="B706" s="3" t="str">
        <f>"201409000455"</f>
        <v>201409000455</v>
      </c>
    </row>
    <row r="707" spans="1:2" x14ac:dyDescent="0.25">
      <c r="A707" s="3">
        <v>704</v>
      </c>
      <c r="B707" s="3" t="str">
        <f>"201409000488"</f>
        <v>201409000488</v>
      </c>
    </row>
    <row r="708" spans="1:2" x14ac:dyDescent="0.25">
      <c r="A708" s="3">
        <v>705</v>
      </c>
      <c r="B708" s="3" t="str">
        <f>"201409000855"</f>
        <v>201409000855</v>
      </c>
    </row>
    <row r="709" spans="1:2" x14ac:dyDescent="0.25">
      <c r="A709" s="3">
        <v>706</v>
      </c>
      <c r="B709" s="3" t="str">
        <f>"201409001068"</f>
        <v>201409001068</v>
      </c>
    </row>
    <row r="710" spans="1:2" x14ac:dyDescent="0.25">
      <c r="A710" s="3">
        <v>707</v>
      </c>
      <c r="B710" s="3" t="str">
        <f>"201409001513"</f>
        <v>201409001513</v>
      </c>
    </row>
    <row r="711" spans="1:2" x14ac:dyDescent="0.25">
      <c r="A711" s="3">
        <v>708</v>
      </c>
      <c r="B711" s="3" t="str">
        <f>"201409002772"</f>
        <v>201409002772</v>
      </c>
    </row>
    <row r="712" spans="1:2" x14ac:dyDescent="0.25">
      <c r="A712" s="3">
        <v>709</v>
      </c>
      <c r="B712" s="3" t="str">
        <f>"201409002906"</f>
        <v>201409002906</v>
      </c>
    </row>
    <row r="713" spans="1:2" x14ac:dyDescent="0.25">
      <c r="A713" s="3">
        <v>710</v>
      </c>
      <c r="B713" s="3" t="str">
        <f>"201409002970"</f>
        <v>201409002970</v>
      </c>
    </row>
    <row r="714" spans="1:2" x14ac:dyDescent="0.25">
      <c r="A714" s="3">
        <v>711</v>
      </c>
      <c r="B714" s="3" t="str">
        <f>"201409003079"</f>
        <v>201409003079</v>
      </c>
    </row>
    <row r="715" spans="1:2" x14ac:dyDescent="0.25">
      <c r="A715" s="3">
        <v>712</v>
      </c>
      <c r="B715" s="3" t="str">
        <f>"201409004957"</f>
        <v>201409004957</v>
      </c>
    </row>
    <row r="716" spans="1:2" x14ac:dyDescent="0.25">
      <c r="A716" s="3">
        <v>713</v>
      </c>
      <c r="B716" s="3" t="str">
        <f>"201409005004"</f>
        <v>201409005004</v>
      </c>
    </row>
    <row r="717" spans="1:2" x14ac:dyDescent="0.25">
      <c r="A717" s="3">
        <v>714</v>
      </c>
      <c r="B717" s="3" t="str">
        <f>"201409005139"</f>
        <v>201409005139</v>
      </c>
    </row>
    <row r="718" spans="1:2" x14ac:dyDescent="0.25">
      <c r="A718" s="3">
        <v>715</v>
      </c>
      <c r="B718" s="3" t="str">
        <f>"201409005373"</f>
        <v>201409005373</v>
      </c>
    </row>
    <row r="719" spans="1:2" x14ac:dyDescent="0.25">
      <c r="A719" s="3">
        <v>716</v>
      </c>
      <c r="B719" s="3" t="str">
        <f>"201409005618"</f>
        <v>201409005618</v>
      </c>
    </row>
    <row r="720" spans="1:2" x14ac:dyDescent="0.25">
      <c r="A720" s="3">
        <v>717</v>
      </c>
      <c r="B720" s="3" t="str">
        <f>"201409005768"</f>
        <v>201409005768</v>
      </c>
    </row>
    <row r="721" spans="1:2" x14ac:dyDescent="0.25">
      <c r="A721" s="3">
        <v>718</v>
      </c>
      <c r="B721" s="3" t="str">
        <f>"201409005769"</f>
        <v>201409005769</v>
      </c>
    </row>
    <row r="722" spans="1:2" x14ac:dyDescent="0.25">
      <c r="A722" s="3">
        <v>719</v>
      </c>
      <c r="B722" s="3" t="str">
        <f>"201409007115"</f>
        <v>201409007115</v>
      </c>
    </row>
    <row r="723" spans="1:2" x14ac:dyDescent="0.25">
      <c r="A723" s="3">
        <v>720</v>
      </c>
      <c r="B723" s="3" t="str">
        <f>"201409007173"</f>
        <v>201409007173</v>
      </c>
    </row>
    <row r="724" spans="1:2" x14ac:dyDescent="0.25">
      <c r="A724" s="3">
        <v>721</v>
      </c>
      <c r="B724" s="3" t="str">
        <f>"201409007189"</f>
        <v>201409007189</v>
      </c>
    </row>
    <row r="725" spans="1:2" x14ac:dyDescent="0.25">
      <c r="A725" s="3">
        <v>722</v>
      </c>
      <c r="B725" s="3" t="str">
        <f>"201410000169"</f>
        <v>201410000169</v>
      </c>
    </row>
    <row r="726" spans="1:2" x14ac:dyDescent="0.25">
      <c r="A726" s="3">
        <v>723</v>
      </c>
      <c r="B726" s="3" t="str">
        <f>"201410000469"</f>
        <v>201410000469</v>
      </c>
    </row>
    <row r="727" spans="1:2" x14ac:dyDescent="0.25">
      <c r="A727" s="3">
        <v>724</v>
      </c>
      <c r="B727" s="3" t="str">
        <f>"201410000992"</f>
        <v>201410000992</v>
      </c>
    </row>
    <row r="728" spans="1:2" x14ac:dyDescent="0.25">
      <c r="A728" s="3">
        <v>725</v>
      </c>
      <c r="B728" s="3" t="str">
        <f>"201410003217"</f>
        <v>201410003217</v>
      </c>
    </row>
    <row r="729" spans="1:2" x14ac:dyDescent="0.25">
      <c r="A729" s="3">
        <v>726</v>
      </c>
      <c r="B729" s="3" t="str">
        <f>"201410003353"</f>
        <v>201410003353</v>
      </c>
    </row>
    <row r="730" spans="1:2" x14ac:dyDescent="0.25">
      <c r="A730" s="3">
        <v>727</v>
      </c>
      <c r="B730" s="3" t="str">
        <f>"201410003647"</f>
        <v>201410003647</v>
      </c>
    </row>
    <row r="731" spans="1:2" x14ac:dyDescent="0.25">
      <c r="A731" s="3">
        <v>728</v>
      </c>
      <c r="B731" s="3" t="str">
        <f>"201410003773"</f>
        <v>201410003773</v>
      </c>
    </row>
    <row r="732" spans="1:2" x14ac:dyDescent="0.25">
      <c r="A732" s="3">
        <v>729</v>
      </c>
      <c r="B732" s="3" t="str">
        <f>"201410004033"</f>
        <v>201410004033</v>
      </c>
    </row>
    <row r="733" spans="1:2" x14ac:dyDescent="0.25">
      <c r="A733" s="3">
        <v>730</v>
      </c>
      <c r="B733" s="3" t="str">
        <f>"201410004116"</f>
        <v>201410004116</v>
      </c>
    </row>
    <row r="734" spans="1:2" x14ac:dyDescent="0.25">
      <c r="A734" s="3">
        <v>731</v>
      </c>
      <c r="B734" s="3" t="str">
        <f>"201410005374"</f>
        <v>201410005374</v>
      </c>
    </row>
    <row r="735" spans="1:2" x14ac:dyDescent="0.25">
      <c r="A735" s="3">
        <v>732</v>
      </c>
      <c r="B735" s="3" t="str">
        <f>"201410005431"</f>
        <v>201410005431</v>
      </c>
    </row>
    <row r="736" spans="1:2" x14ac:dyDescent="0.25">
      <c r="A736" s="3">
        <v>733</v>
      </c>
      <c r="B736" s="3" t="str">
        <f>"201410005603"</f>
        <v>201410005603</v>
      </c>
    </row>
    <row r="737" spans="1:2" x14ac:dyDescent="0.25">
      <c r="A737" s="3">
        <v>734</v>
      </c>
      <c r="B737" s="3" t="str">
        <f>"201410006134"</f>
        <v>201410006134</v>
      </c>
    </row>
    <row r="738" spans="1:2" x14ac:dyDescent="0.25">
      <c r="A738" s="3">
        <v>735</v>
      </c>
      <c r="B738" s="3" t="str">
        <f>"201410006191"</f>
        <v>201410006191</v>
      </c>
    </row>
    <row r="739" spans="1:2" x14ac:dyDescent="0.25">
      <c r="A739" s="3">
        <v>736</v>
      </c>
      <c r="B739" s="3" t="str">
        <f>"201410006385"</f>
        <v>201410006385</v>
      </c>
    </row>
    <row r="740" spans="1:2" x14ac:dyDescent="0.25">
      <c r="A740" s="3">
        <v>737</v>
      </c>
      <c r="B740" s="3" t="str">
        <f>"201410006650"</f>
        <v>201410006650</v>
      </c>
    </row>
    <row r="741" spans="1:2" x14ac:dyDescent="0.25">
      <c r="A741" s="3">
        <v>738</v>
      </c>
      <c r="B741" s="3" t="str">
        <f>"201410007089"</f>
        <v>201410007089</v>
      </c>
    </row>
    <row r="742" spans="1:2" x14ac:dyDescent="0.25">
      <c r="A742" s="3">
        <v>739</v>
      </c>
      <c r="B742" s="3" t="str">
        <f>"201410007380"</f>
        <v>201410007380</v>
      </c>
    </row>
    <row r="743" spans="1:2" x14ac:dyDescent="0.25">
      <c r="A743" s="3">
        <v>740</v>
      </c>
      <c r="B743" s="3" t="str">
        <f>"201410007487"</f>
        <v>201410007487</v>
      </c>
    </row>
    <row r="744" spans="1:2" x14ac:dyDescent="0.25">
      <c r="A744" s="3">
        <v>741</v>
      </c>
      <c r="B744" s="3" t="str">
        <f>"201410007759"</f>
        <v>201410007759</v>
      </c>
    </row>
    <row r="745" spans="1:2" x14ac:dyDescent="0.25">
      <c r="A745" s="3">
        <v>742</v>
      </c>
      <c r="B745" s="3" t="str">
        <f>"201410007818"</f>
        <v>201410007818</v>
      </c>
    </row>
    <row r="746" spans="1:2" x14ac:dyDescent="0.25">
      <c r="A746" s="3">
        <v>743</v>
      </c>
      <c r="B746" s="3" t="str">
        <f>"201410008531"</f>
        <v>201410008531</v>
      </c>
    </row>
    <row r="747" spans="1:2" x14ac:dyDescent="0.25">
      <c r="A747" s="3">
        <v>744</v>
      </c>
      <c r="B747" s="3" t="str">
        <f>"201410008735"</f>
        <v>201410008735</v>
      </c>
    </row>
    <row r="748" spans="1:2" x14ac:dyDescent="0.25">
      <c r="A748" s="3">
        <v>745</v>
      </c>
      <c r="B748" s="3" t="str">
        <f>"201410009582"</f>
        <v>201410009582</v>
      </c>
    </row>
    <row r="749" spans="1:2" x14ac:dyDescent="0.25">
      <c r="A749" s="3">
        <v>746</v>
      </c>
      <c r="B749" s="3" t="str">
        <f>"201410009631"</f>
        <v>201410009631</v>
      </c>
    </row>
    <row r="750" spans="1:2" x14ac:dyDescent="0.25">
      <c r="A750" s="3">
        <v>747</v>
      </c>
      <c r="B750" s="3" t="str">
        <f>"201410009998"</f>
        <v>201410009998</v>
      </c>
    </row>
    <row r="751" spans="1:2" x14ac:dyDescent="0.25">
      <c r="A751" s="3">
        <v>748</v>
      </c>
      <c r="B751" s="3" t="str">
        <f>"201410010069"</f>
        <v>201410010069</v>
      </c>
    </row>
    <row r="752" spans="1:2" x14ac:dyDescent="0.25">
      <c r="A752" s="3">
        <v>749</v>
      </c>
      <c r="B752" s="3" t="str">
        <f>"201410010458"</f>
        <v>201410010458</v>
      </c>
    </row>
    <row r="753" spans="1:2" x14ac:dyDescent="0.25">
      <c r="A753" s="3">
        <v>750</v>
      </c>
      <c r="B753" s="3" t="str">
        <f>"201410011269"</f>
        <v>201410011269</v>
      </c>
    </row>
    <row r="754" spans="1:2" x14ac:dyDescent="0.25">
      <c r="A754" s="3">
        <v>751</v>
      </c>
      <c r="B754" s="3" t="str">
        <f>"201410012115"</f>
        <v>201410012115</v>
      </c>
    </row>
    <row r="755" spans="1:2" x14ac:dyDescent="0.25">
      <c r="A755" s="3">
        <v>752</v>
      </c>
      <c r="B755" s="3" t="str">
        <f>"201410012253"</f>
        <v>201410012253</v>
      </c>
    </row>
    <row r="756" spans="1:2" x14ac:dyDescent="0.25">
      <c r="A756" s="3">
        <v>753</v>
      </c>
      <c r="B756" s="3" t="str">
        <f>"201410012267"</f>
        <v>201410012267</v>
      </c>
    </row>
    <row r="757" spans="1:2" x14ac:dyDescent="0.25">
      <c r="A757" s="3">
        <v>754</v>
      </c>
      <c r="B757" s="3" t="str">
        <f>"201410012482"</f>
        <v>201410012482</v>
      </c>
    </row>
    <row r="758" spans="1:2" x14ac:dyDescent="0.25">
      <c r="A758" s="3">
        <v>755</v>
      </c>
      <c r="B758" s="3" t="str">
        <f>"201410012665"</f>
        <v>201410012665</v>
      </c>
    </row>
    <row r="759" spans="1:2" x14ac:dyDescent="0.25">
      <c r="A759" s="3">
        <v>756</v>
      </c>
      <c r="B759" s="3" t="str">
        <f>"201411000350"</f>
        <v>201411000350</v>
      </c>
    </row>
    <row r="760" spans="1:2" x14ac:dyDescent="0.25">
      <c r="A760" s="3">
        <v>757</v>
      </c>
      <c r="B760" s="3" t="str">
        <f>"201411002375"</f>
        <v>201411002375</v>
      </c>
    </row>
    <row r="761" spans="1:2" x14ac:dyDescent="0.25">
      <c r="A761" s="3">
        <v>758</v>
      </c>
      <c r="B761" s="3" t="str">
        <f>"201411002914"</f>
        <v>201411002914</v>
      </c>
    </row>
    <row r="762" spans="1:2" x14ac:dyDescent="0.25">
      <c r="A762" s="3">
        <v>759</v>
      </c>
      <c r="B762" s="3" t="str">
        <f>"201411003055"</f>
        <v>201411003055</v>
      </c>
    </row>
    <row r="763" spans="1:2" x14ac:dyDescent="0.25">
      <c r="A763" s="3">
        <v>760</v>
      </c>
      <c r="B763" s="3" t="str">
        <f>"201411003302"</f>
        <v>201411003302</v>
      </c>
    </row>
    <row r="764" spans="1:2" x14ac:dyDescent="0.25">
      <c r="A764" s="3">
        <v>761</v>
      </c>
      <c r="B764" s="3" t="str">
        <f>"201412000044"</f>
        <v>201412000044</v>
      </c>
    </row>
    <row r="765" spans="1:2" x14ac:dyDescent="0.25">
      <c r="A765" s="3">
        <v>762</v>
      </c>
      <c r="B765" s="3" t="str">
        <f>"201412000070"</f>
        <v>201412000070</v>
      </c>
    </row>
    <row r="766" spans="1:2" x14ac:dyDescent="0.25">
      <c r="A766" s="3">
        <v>763</v>
      </c>
      <c r="B766" s="3" t="str">
        <f>"201412000417"</f>
        <v>201412000417</v>
      </c>
    </row>
    <row r="767" spans="1:2" x14ac:dyDescent="0.25">
      <c r="A767" s="3">
        <v>764</v>
      </c>
      <c r="B767" s="3" t="str">
        <f>"201412000676"</f>
        <v>201412000676</v>
      </c>
    </row>
    <row r="768" spans="1:2" x14ac:dyDescent="0.25">
      <c r="A768" s="3">
        <v>765</v>
      </c>
      <c r="B768" s="3" t="str">
        <f>"201412000738"</f>
        <v>201412000738</v>
      </c>
    </row>
    <row r="769" spans="1:2" x14ac:dyDescent="0.25">
      <c r="A769" s="3">
        <v>766</v>
      </c>
      <c r="B769" s="3" t="str">
        <f>"201412001442"</f>
        <v>201412001442</v>
      </c>
    </row>
    <row r="770" spans="1:2" x14ac:dyDescent="0.25">
      <c r="A770" s="3">
        <v>767</v>
      </c>
      <c r="B770" s="3" t="str">
        <f>"201412001526"</f>
        <v>201412001526</v>
      </c>
    </row>
    <row r="771" spans="1:2" x14ac:dyDescent="0.25">
      <c r="A771" s="3">
        <v>768</v>
      </c>
      <c r="B771" s="3" t="str">
        <f>"201412001683"</f>
        <v>201412001683</v>
      </c>
    </row>
    <row r="772" spans="1:2" x14ac:dyDescent="0.25">
      <c r="A772" s="3">
        <v>769</v>
      </c>
      <c r="B772" s="3" t="str">
        <f>"201412001721"</f>
        <v>201412001721</v>
      </c>
    </row>
    <row r="773" spans="1:2" x14ac:dyDescent="0.25">
      <c r="A773" s="3">
        <v>770</v>
      </c>
      <c r="B773" s="3" t="str">
        <f>"201412001768"</f>
        <v>201412001768</v>
      </c>
    </row>
    <row r="774" spans="1:2" x14ac:dyDescent="0.25">
      <c r="A774" s="3">
        <v>771</v>
      </c>
      <c r="B774" s="3" t="str">
        <f>"201412001795"</f>
        <v>201412001795</v>
      </c>
    </row>
    <row r="775" spans="1:2" x14ac:dyDescent="0.25">
      <c r="A775" s="3">
        <v>772</v>
      </c>
      <c r="B775" s="3" t="str">
        <f>"201412002196"</f>
        <v>201412002196</v>
      </c>
    </row>
    <row r="776" spans="1:2" x14ac:dyDescent="0.25">
      <c r="A776" s="3">
        <v>773</v>
      </c>
      <c r="B776" s="3" t="str">
        <f>"201412002491"</f>
        <v>201412002491</v>
      </c>
    </row>
    <row r="777" spans="1:2" x14ac:dyDescent="0.25">
      <c r="A777" s="3">
        <v>774</v>
      </c>
      <c r="B777" s="3" t="str">
        <f>"201412002786"</f>
        <v>201412002786</v>
      </c>
    </row>
    <row r="778" spans="1:2" x14ac:dyDescent="0.25">
      <c r="A778" s="3">
        <v>775</v>
      </c>
      <c r="B778" s="3" t="str">
        <f>"201412004295"</f>
        <v>201412004295</v>
      </c>
    </row>
    <row r="779" spans="1:2" x14ac:dyDescent="0.25">
      <c r="A779" s="3">
        <v>776</v>
      </c>
      <c r="B779" s="3" t="str">
        <f>"201412004372"</f>
        <v>201412004372</v>
      </c>
    </row>
    <row r="780" spans="1:2" x14ac:dyDescent="0.25">
      <c r="A780" s="3">
        <v>777</v>
      </c>
      <c r="B780" s="3" t="str">
        <f>"201412005801"</f>
        <v>201412005801</v>
      </c>
    </row>
    <row r="781" spans="1:2" x14ac:dyDescent="0.25">
      <c r="A781" s="3">
        <v>778</v>
      </c>
      <c r="B781" s="3" t="str">
        <f>"201412006303"</f>
        <v>201412006303</v>
      </c>
    </row>
    <row r="782" spans="1:2" x14ac:dyDescent="0.25">
      <c r="A782" s="3">
        <v>779</v>
      </c>
      <c r="B782" s="3" t="str">
        <f>"201412006906"</f>
        <v>201412006906</v>
      </c>
    </row>
    <row r="783" spans="1:2" x14ac:dyDescent="0.25">
      <c r="A783" s="3">
        <v>780</v>
      </c>
      <c r="B783" s="3" t="str">
        <f>"201412007283"</f>
        <v>201412007283</v>
      </c>
    </row>
    <row r="784" spans="1:2" x14ac:dyDescent="0.25">
      <c r="A784" s="3">
        <v>781</v>
      </c>
      <c r="B784" s="3" t="str">
        <f>"201501000065"</f>
        <v>201501000065</v>
      </c>
    </row>
    <row r="785" spans="1:2" x14ac:dyDescent="0.25">
      <c r="A785" s="3">
        <v>782</v>
      </c>
      <c r="B785" s="3" t="str">
        <f>"201502000014"</f>
        <v>201502000014</v>
      </c>
    </row>
    <row r="786" spans="1:2" x14ac:dyDescent="0.25">
      <c r="A786" s="3">
        <v>783</v>
      </c>
      <c r="B786" s="3" t="str">
        <f>"201502000089"</f>
        <v>201502000089</v>
      </c>
    </row>
    <row r="787" spans="1:2" x14ac:dyDescent="0.25">
      <c r="A787" s="3">
        <v>784</v>
      </c>
      <c r="B787" s="3" t="str">
        <f>"201502002426"</f>
        <v>201502002426</v>
      </c>
    </row>
    <row r="788" spans="1:2" x14ac:dyDescent="0.25">
      <c r="A788" s="3">
        <v>785</v>
      </c>
      <c r="B788" s="3" t="str">
        <f>"201502002687"</f>
        <v>201502002687</v>
      </c>
    </row>
    <row r="789" spans="1:2" x14ac:dyDescent="0.25">
      <c r="A789" s="3">
        <v>786</v>
      </c>
      <c r="B789" s="3" t="str">
        <f>"201502002751"</f>
        <v>201502002751</v>
      </c>
    </row>
    <row r="790" spans="1:2" x14ac:dyDescent="0.25">
      <c r="A790" s="3">
        <v>787</v>
      </c>
      <c r="B790" s="3" t="str">
        <f>"201502002768"</f>
        <v>201502002768</v>
      </c>
    </row>
    <row r="791" spans="1:2" x14ac:dyDescent="0.25">
      <c r="A791" s="3">
        <v>788</v>
      </c>
      <c r="B791" s="3" t="str">
        <f>"201502003298"</f>
        <v>201502003298</v>
      </c>
    </row>
    <row r="792" spans="1:2" x14ac:dyDescent="0.25">
      <c r="A792" s="3">
        <v>789</v>
      </c>
      <c r="B792" s="3" t="str">
        <f>"201502003400"</f>
        <v>201502003400</v>
      </c>
    </row>
    <row r="793" spans="1:2" x14ac:dyDescent="0.25">
      <c r="A793" s="3">
        <v>790</v>
      </c>
      <c r="B793" s="3" t="str">
        <f>"201502003456"</f>
        <v>201502003456</v>
      </c>
    </row>
    <row r="794" spans="1:2" x14ac:dyDescent="0.25">
      <c r="A794" s="3">
        <v>791</v>
      </c>
      <c r="B794" s="3" t="str">
        <f>"201503000566"</f>
        <v>201503000566</v>
      </c>
    </row>
    <row r="795" spans="1:2" x14ac:dyDescent="0.25">
      <c r="A795" s="3">
        <v>792</v>
      </c>
      <c r="B795" s="3" t="str">
        <f>"201504000188"</f>
        <v>201504000188</v>
      </c>
    </row>
    <row r="796" spans="1:2" x14ac:dyDescent="0.25">
      <c r="A796" s="3">
        <v>793</v>
      </c>
      <c r="B796" s="3" t="str">
        <f>"201504000426"</f>
        <v>201504000426</v>
      </c>
    </row>
    <row r="797" spans="1:2" x14ac:dyDescent="0.25">
      <c r="A797" s="3">
        <v>794</v>
      </c>
      <c r="B797" s="3" t="str">
        <f>"201504000740"</f>
        <v>201504000740</v>
      </c>
    </row>
    <row r="798" spans="1:2" x14ac:dyDescent="0.25">
      <c r="A798" s="3">
        <v>795</v>
      </c>
      <c r="B798" s="3" t="str">
        <f>"201504000856"</f>
        <v>201504000856</v>
      </c>
    </row>
    <row r="799" spans="1:2" x14ac:dyDescent="0.25">
      <c r="A799" s="3">
        <v>796</v>
      </c>
      <c r="B799" s="3" t="str">
        <f>"201504001373"</f>
        <v>201504001373</v>
      </c>
    </row>
    <row r="800" spans="1:2" x14ac:dyDescent="0.25">
      <c r="A800" s="3">
        <v>797</v>
      </c>
      <c r="B800" s="3" t="str">
        <f>"201504001836"</f>
        <v>201504001836</v>
      </c>
    </row>
    <row r="801" spans="1:2" x14ac:dyDescent="0.25">
      <c r="A801" s="3">
        <v>798</v>
      </c>
      <c r="B801" s="3" t="str">
        <f>"201504002603"</f>
        <v>201504002603</v>
      </c>
    </row>
    <row r="802" spans="1:2" x14ac:dyDescent="0.25">
      <c r="A802" s="3">
        <v>799</v>
      </c>
      <c r="B802" s="3" t="str">
        <f>"201504003526"</f>
        <v>201504003526</v>
      </c>
    </row>
    <row r="803" spans="1:2" x14ac:dyDescent="0.25">
      <c r="A803" s="3">
        <v>800</v>
      </c>
      <c r="B803" s="3" t="str">
        <f>"201504003649"</f>
        <v>201504003649</v>
      </c>
    </row>
    <row r="804" spans="1:2" x14ac:dyDescent="0.25">
      <c r="A804" s="3">
        <v>801</v>
      </c>
      <c r="B804" s="3" t="str">
        <f>"201504004097"</f>
        <v>201504004097</v>
      </c>
    </row>
    <row r="805" spans="1:2" x14ac:dyDescent="0.25">
      <c r="A805" s="3">
        <v>802</v>
      </c>
      <c r="B805" s="3" t="str">
        <f>"201504004337"</f>
        <v>201504004337</v>
      </c>
    </row>
    <row r="806" spans="1:2" x14ac:dyDescent="0.25">
      <c r="A806" s="3">
        <v>803</v>
      </c>
      <c r="B806" s="3" t="str">
        <f>"201504004365"</f>
        <v>201504004365</v>
      </c>
    </row>
    <row r="807" spans="1:2" x14ac:dyDescent="0.25">
      <c r="A807" s="3">
        <v>804</v>
      </c>
      <c r="B807" s="3" t="str">
        <f>"201504004422"</f>
        <v>201504004422</v>
      </c>
    </row>
    <row r="808" spans="1:2" x14ac:dyDescent="0.25">
      <c r="A808" s="3">
        <v>805</v>
      </c>
      <c r="B808" s="3" t="str">
        <f>"201504004470"</f>
        <v>201504004470</v>
      </c>
    </row>
    <row r="809" spans="1:2" x14ac:dyDescent="0.25">
      <c r="A809" s="3">
        <v>806</v>
      </c>
      <c r="B809" s="3" t="str">
        <f>"201504005243"</f>
        <v>201504005243</v>
      </c>
    </row>
    <row r="810" spans="1:2" x14ac:dyDescent="0.25">
      <c r="A810" s="3">
        <v>807</v>
      </c>
      <c r="B810" s="3" t="str">
        <f>"201505000258"</f>
        <v>201505000258</v>
      </c>
    </row>
    <row r="811" spans="1:2" x14ac:dyDescent="0.25">
      <c r="A811" s="3">
        <v>808</v>
      </c>
      <c r="B811" s="3" t="str">
        <f>"201505000292"</f>
        <v>201505000292</v>
      </c>
    </row>
    <row r="812" spans="1:2" x14ac:dyDescent="0.25">
      <c r="A812" s="3">
        <v>809</v>
      </c>
      <c r="B812" s="3" t="str">
        <f>"201505000447"</f>
        <v>201505000447</v>
      </c>
    </row>
    <row r="813" spans="1:2" x14ac:dyDescent="0.25">
      <c r="A813" s="3">
        <v>810</v>
      </c>
      <c r="B813" s="3" t="str">
        <f>"201506000023"</f>
        <v>201506000023</v>
      </c>
    </row>
    <row r="814" spans="1:2" x14ac:dyDescent="0.25">
      <c r="A814" s="3">
        <v>811</v>
      </c>
      <c r="B814" s="3" t="str">
        <f>"201506000175"</f>
        <v>201506000175</v>
      </c>
    </row>
    <row r="815" spans="1:2" x14ac:dyDescent="0.25">
      <c r="A815" s="3">
        <v>812</v>
      </c>
      <c r="B815" s="3" t="str">
        <f>"201506000256"</f>
        <v>201506000256</v>
      </c>
    </row>
    <row r="816" spans="1:2" x14ac:dyDescent="0.25">
      <c r="A816" s="3">
        <v>813</v>
      </c>
      <c r="B816" s="3" t="str">
        <f>"201506001091"</f>
        <v>201506001091</v>
      </c>
    </row>
    <row r="817" spans="1:2" x14ac:dyDescent="0.25">
      <c r="A817" s="3">
        <v>814</v>
      </c>
      <c r="B817" s="3" t="str">
        <f>"201506001179"</f>
        <v>201506001179</v>
      </c>
    </row>
    <row r="818" spans="1:2" x14ac:dyDescent="0.25">
      <c r="A818" s="3">
        <v>815</v>
      </c>
      <c r="B818" s="3" t="str">
        <f>"201506001197"</f>
        <v>201506001197</v>
      </c>
    </row>
    <row r="819" spans="1:2" x14ac:dyDescent="0.25">
      <c r="A819" s="3">
        <v>816</v>
      </c>
      <c r="B819" s="3" t="str">
        <f>"201506001668"</f>
        <v>201506001668</v>
      </c>
    </row>
    <row r="820" spans="1:2" x14ac:dyDescent="0.25">
      <c r="A820" s="3">
        <v>817</v>
      </c>
      <c r="B820" s="3" t="str">
        <f>"201506001688"</f>
        <v>201506001688</v>
      </c>
    </row>
    <row r="821" spans="1:2" x14ac:dyDescent="0.25">
      <c r="A821" s="3">
        <v>818</v>
      </c>
      <c r="B821" s="3" t="str">
        <f>"201506001754"</f>
        <v>201506001754</v>
      </c>
    </row>
    <row r="822" spans="1:2" x14ac:dyDescent="0.25">
      <c r="A822" s="3">
        <v>819</v>
      </c>
      <c r="B822" s="3" t="str">
        <f>"201506002612"</f>
        <v>201506002612</v>
      </c>
    </row>
    <row r="823" spans="1:2" x14ac:dyDescent="0.25">
      <c r="A823" s="3">
        <v>820</v>
      </c>
      <c r="B823" s="3" t="str">
        <f>"201506002758"</f>
        <v>201506002758</v>
      </c>
    </row>
    <row r="824" spans="1:2" x14ac:dyDescent="0.25">
      <c r="A824" s="3">
        <v>821</v>
      </c>
      <c r="B824" s="3" t="str">
        <f>"201506002923"</f>
        <v>201506002923</v>
      </c>
    </row>
    <row r="825" spans="1:2" x14ac:dyDescent="0.25">
      <c r="A825" s="3">
        <v>822</v>
      </c>
      <c r="B825" s="3" t="str">
        <f>"201506003387"</f>
        <v>201506003387</v>
      </c>
    </row>
    <row r="826" spans="1:2" x14ac:dyDescent="0.25">
      <c r="A826" s="3">
        <v>823</v>
      </c>
      <c r="B826" s="3" t="str">
        <f>"201506003411"</f>
        <v>201506003411</v>
      </c>
    </row>
    <row r="827" spans="1:2" x14ac:dyDescent="0.25">
      <c r="A827" s="3">
        <v>824</v>
      </c>
      <c r="B827" s="3" t="str">
        <f>"201506003483"</f>
        <v>201506003483</v>
      </c>
    </row>
    <row r="828" spans="1:2" x14ac:dyDescent="0.25">
      <c r="A828" s="3">
        <v>825</v>
      </c>
      <c r="B828" s="3" t="str">
        <f>"201506003793"</f>
        <v>201506003793</v>
      </c>
    </row>
    <row r="829" spans="1:2" x14ac:dyDescent="0.25">
      <c r="A829" s="3">
        <v>826</v>
      </c>
      <c r="B829" s="3" t="str">
        <f>"201506003801"</f>
        <v>201506003801</v>
      </c>
    </row>
    <row r="830" spans="1:2" x14ac:dyDescent="0.25">
      <c r="A830" s="3">
        <v>827</v>
      </c>
      <c r="B830" s="3" t="str">
        <f>"201506003870"</f>
        <v>201506003870</v>
      </c>
    </row>
    <row r="831" spans="1:2" x14ac:dyDescent="0.25">
      <c r="A831" s="3">
        <v>828</v>
      </c>
      <c r="B831" s="3" t="str">
        <f>"201506004220"</f>
        <v>201506004220</v>
      </c>
    </row>
    <row r="832" spans="1:2" x14ac:dyDescent="0.25">
      <c r="A832" s="3">
        <v>829</v>
      </c>
      <c r="B832" s="3" t="str">
        <f>"201507000886"</f>
        <v>201507000886</v>
      </c>
    </row>
    <row r="833" spans="1:2" x14ac:dyDescent="0.25">
      <c r="A833" s="3">
        <v>830</v>
      </c>
      <c r="B833" s="3" t="str">
        <f>"201508000085"</f>
        <v>201508000085</v>
      </c>
    </row>
    <row r="834" spans="1:2" x14ac:dyDescent="0.25">
      <c r="A834" s="3">
        <v>831</v>
      </c>
      <c r="B834" s="3" t="str">
        <f>"201510001464"</f>
        <v>201510001464</v>
      </c>
    </row>
    <row r="835" spans="1:2" x14ac:dyDescent="0.25">
      <c r="A835" s="3">
        <v>832</v>
      </c>
      <c r="B835" s="3" t="str">
        <f>"201510002930"</f>
        <v>201510002930</v>
      </c>
    </row>
    <row r="836" spans="1:2" x14ac:dyDescent="0.25">
      <c r="A836" s="3">
        <v>833</v>
      </c>
      <c r="B836" s="3" t="str">
        <f>"201510004846"</f>
        <v>201510004846</v>
      </c>
    </row>
    <row r="837" spans="1:2" x14ac:dyDescent="0.25">
      <c r="A837" s="3">
        <v>834</v>
      </c>
      <c r="B837" s="3" t="str">
        <f>"201511012454"</f>
        <v>201511012454</v>
      </c>
    </row>
    <row r="838" spans="1:2" x14ac:dyDescent="0.25">
      <c r="A838" s="3">
        <v>835</v>
      </c>
      <c r="B838" s="3" t="str">
        <f>"201511012725"</f>
        <v>201511012725</v>
      </c>
    </row>
    <row r="839" spans="1:2" x14ac:dyDescent="0.25">
      <c r="A839" s="3">
        <v>836</v>
      </c>
      <c r="B839" s="3" t="str">
        <f>"201511017530"</f>
        <v>201511017530</v>
      </c>
    </row>
    <row r="840" spans="1:2" x14ac:dyDescent="0.25">
      <c r="A840" s="3">
        <v>837</v>
      </c>
      <c r="B840" s="3" t="str">
        <f>"201511017902"</f>
        <v>201511017902</v>
      </c>
    </row>
    <row r="841" spans="1:2" x14ac:dyDescent="0.25">
      <c r="A841" s="3">
        <v>838</v>
      </c>
      <c r="B841" s="3" t="str">
        <f>"201511018709"</f>
        <v>201511018709</v>
      </c>
    </row>
    <row r="842" spans="1:2" x14ac:dyDescent="0.25">
      <c r="A842" s="3">
        <v>839</v>
      </c>
      <c r="B842" s="3" t="str">
        <f>"201511021448"</f>
        <v>201511021448</v>
      </c>
    </row>
    <row r="843" spans="1:2" x14ac:dyDescent="0.25">
      <c r="A843" s="3">
        <v>840</v>
      </c>
      <c r="B843" s="3" t="str">
        <f>"201511024952"</f>
        <v>201511024952</v>
      </c>
    </row>
    <row r="844" spans="1:2" x14ac:dyDescent="0.25">
      <c r="A844" s="3">
        <v>841</v>
      </c>
      <c r="B844" s="3" t="str">
        <f>"201511031263"</f>
        <v>201511031263</v>
      </c>
    </row>
    <row r="845" spans="1:2" x14ac:dyDescent="0.25">
      <c r="A845" s="3">
        <v>842</v>
      </c>
      <c r="B845" s="3" t="str">
        <f>"201511032979"</f>
        <v>201511032979</v>
      </c>
    </row>
    <row r="846" spans="1:2" x14ac:dyDescent="0.25">
      <c r="A846" s="3">
        <v>843</v>
      </c>
      <c r="B846" s="3" t="str">
        <f>"201511036125"</f>
        <v>201511036125</v>
      </c>
    </row>
    <row r="847" spans="1:2" x14ac:dyDescent="0.25">
      <c r="A847" s="3">
        <v>844</v>
      </c>
      <c r="B847" s="3" t="str">
        <f>"201511043070"</f>
        <v>201511043070</v>
      </c>
    </row>
    <row r="848" spans="1:2" x14ac:dyDescent="0.25">
      <c r="A848" s="3">
        <v>845</v>
      </c>
      <c r="B848" s="3" t="str">
        <f>"201512001277"</f>
        <v>201512001277</v>
      </c>
    </row>
    <row r="849" spans="1:2" x14ac:dyDescent="0.25">
      <c r="A849" s="3">
        <v>846</v>
      </c>
      <c r="B849" s="3" t="str">
        <f>"201601000038"</f>
        <v>201601000038</v>
      </c>
    </row>
    <row r="850" spans="1:2" x14ac:dyDescent="0.25">
      <c r="A850" s="3">
        <v>847</v>
      </c>
      <c r="B850" s="3" t="str">
        <f>"201602000002"</f>
        <v>201602000002</v>
      </c>
    </row>
    <row r="851" spans="1:2" x14ac:dyDescent="0.25">
      <c r="A851" s="3">
        <v>848</v>
      </c>
      <c r="B851" s="3" t="str">
        <f>"201603000460"</f>
        <v>201603000460</v>
      </c>
    </row>
    <row r="852" spans="1:2" x14ac:dyDescent="0.25">
      <c r="A852" s="3">
        <v>849</v>
      </c>
      <c r="B852" s="3" t="str">
        <f>"201604001279"</f>
        <v>201604001279</v>
      </c>
    </row>
    <row r="853" spans="1:2" x14ac:dyDescent="0.25">
      <c r="A853" s="3">
        <v>850</v>
      </c>
      <c r="B853" s="3" t="str">
        <f>"201604002533"</f>
        <v>201604002533</v>
      </c>
    </row>
    <row r="854" spans="1:2" x14ac:dyDescent="0.25">
      <c r="A854" s="3">
        <v>851</v>
      </c>
      <c r="B854" s="3" t="str">
        <f>"201604003186"</f>
        <v>201604003186</v>
      </c>
    </row>
  </sheetData>
  <sortState ref="B4:B854">
    <sortCondition ref="B4:B854"/>
  </sortState>
  <mergeCells count="2">
    <mergeCell ref="A2:B2"/>
    <mergeCell ref="A1:B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4"/>
  <sheetViews>
    <sheetView workbookViewId="0">
      <selection activeCell="B163" sqref="B163"/>
    </sheetView>
  </sheetViews>
  <sheetFormatPr defaultRowHeight="15" x14ac:dyDescent="0.25"/>
  <cols>
    <col min="1" max="1" width="9.140625" style="1"/>
    <col min="2" max="2" width="45.28515625" style="1" customWidth="1"/>
  </cols>
  <sheetData>
    <row r="1" spans="1:2" ht="37.5" customHeight="1" x14ac:dyDescent="0.25">
      <c r="A1" s="6" t="s">
        <v>2</v>
      </c>
      <c r="B1" s="6"/>
    </row>
    <row r="2" spans="1:2" ht="104.25" customHeight="1" x14ac:dyDescent="0.25">
      <c r="A2" s="4" t="s">
        <v>5</v>
      </c>
      <c r="B2" s="5"/>
    </row>
    <row r="3" spans="1:2" x14ac:dyDescent="0.25">
      <c r="A3" s="2" t="s">
        <v>0</v>
      </c>
      <c r="B3" s="2" t="s">
        <v>1</v>
      </c>
    </row>
    <row r="4" spans="1:2" x14ac:dyDescent="0.25">
      <c r="A4" s="3">
        <v>1</v>
      </c>
      <c r="B4" s="3" t="str">
        <f>"00003587"</f>
        <v>00003587</v>
      </c>
    </row>
    <row r="5" spans="1:2" x14ac:dyDescent="0.25">
      <c r="A5" s="3">
        <v>2</v>
      </c>
      <c r="B5" s="3" t="str">
        <f>"00007234"</f>
        <v>00007234</v>
      </c>
    </row>
    <row r="6" spans="1:2" x14ac:dyDescent="0.25">
      <c r="A6" s="3">
        <v>3</v>
      </c>
      <c r="B6" s="3" t="str">
        <f>"00007236"</f>
        <v>00007236</v>
      </c>
    </row>
    <row r="7" spans="1:2" x14ac:dyDescent="0.25">
      <c r="A7" s="3">
        <v>4</v>
      </c>
      <c r="B7" s="3" t="str">
        <f>"00007843"</f>
        <v>00007843</v>
      </c>
    </row>
    <row r="8" spans="1:2" x14ac:dyDescent="0.25">
      <c r="A8" s="3">
        <v>5</v>
      </c>
      <c r="B8" s="3" t="str">
        <f>"00008731"</f>
        <v>00008731</v>
      </c>
    </row>
    <row r="9" spans="1:2" x14ac:dyDescent="0.25">
      <c r="A9" s="3">
        <v>6</v>
      </c>
      <c r="B9" s="3" t="str">
        <f>"00009277"</f>
        <v>00009277</v>
      </c>
    </row>
    <row r="10" spans="1:2" x14ac:dyDescent="0.25">
      <c r="A10" s="3">
        <v>7</v>
      </c>
      <c r="B10" s="3" t="str">
        <f>"00009538"</f>
        <v>00009538</v>
      </c>
    </row>
    <row r="11" spans="1:2" x14ac:dyDescent="0.25">
      <c r="A11" s="3">
        <v>8</v>
      </c>
      <c r="B11" s="3" t="str">
        <f>"00009746"</f>
        <v>00009746</v>
      </c>
    </row>
    <row r="12" spans="1:2" x14ac:dyDescent="0.25">
      <c r="A12" s="3">
        <v>9</v>
      </c>
      <c r="B12" s="3" t="str">
        <f>"00011005"</f>
        <v>00011005</v>
      </c>
    </row>
    <row r="13" spans="1:2" x14ac:dyDescent="0.25">
      <c r="A13" s="3">
        <v>10</v>
      </c>
      <c r="B13" s="3" t="str">
        <f>"00012840"</f>
        <v>00012840</v>
      </c>
    </row>
    <row r="14" spans="1:2" x14ac:dyDescent="0.25">
      <c r="A14" s="3">
        <v>11</v>
      </c>
      <c r="B14" s="3" t="str">
        <f>"00097406"</f>
        <v>00097406</v>
      </c>
    </row>
    <row r="15" spans="1:2" x14ac:dyDescent="0.25">
      <c r="A15" s="3">
        <v>12</v>
      </c>
      <c r="B15" s="3" t="str">
        <f>"00099263"</f>
        <v>00099263</v>
      </c>
    </row>
    <row r="16" spans="1:2" x14ac:dyDescent="0.25">
      <c r="A16" s="3">
        <v>13</v>
      </c>
      <c r="B16" s="3" t="str">
        <f>"00105520"</f>
        <v>00105520</v>
      </c>
    </row>
    <row r="17" spans="1:2" x14ac:dyDescent="0.25">
      <c r="A17" s="3">
        <v>14</v>
      </c>
      <c r="B17" s="3" t="str">
        <f>"00106882"</f>
        <v>00106882</v>
      </c>
    </row>
    <row r="18" spans="1:2" x14ac:dyDescent="0.25">
      <c r="A18" s="3">
        <v>15</v>
      </c>
      <c r="B18" s="3" t="str">
        <f>"00106975"</f>
        <v>00106975</v>
      </c>
    </row>
    <row r="19" spans="1:2" x14ac:dyDescent="0.25">
      <c r="A19" s="3">
        <v>16</v>
      </c>
      <c r="B19" s="3" t="str">
        <f>"00108424"</f>
        <v>00108424</v>
      </c>
    </row>
    <row r="20" spans="1:2" x14ac:dyDescent="0.25">
      <c r="A20" s="3">
        <v>17</v>
      </c>
      <c r="B20" s="3" t="str">
        <f>"00108834"</f>
        <v>00108834</v>
      </c>
    </row>
    <row r="21" spans="1:2" x14ac:dyDescent="0.25">
      <c r="A21" s="3">
        <v>18</v>
      </c>
      <c r="B21" s="3" t="str">
        <f>"00109274"</f>
        <v>00109274</v>
      </c>
    </row>
    <row r="22" spans="1:2" x14ac:dyDescent="0.25">
      <c r="A22" s="3">
        <v>19</v>
      </c>
      <c r="B22" s="3" t="str">
        <f>"00109275"</f>
        <v>00109275</v>
      </c>
    </row>
    <row r="23" spans="1:2" x14ac:dyDescent="0.25">
      <c r="A23" s="3">
        <v>20</v>
      </c>
      <c r="B23" s="3" t="str">
        <f>"00111285"</f>
        <v>00111285</v>
      </c>
    </row>
    <row r="24" spans="1:2" x14ac:dyDescent="0.25">
      <c r="A24" s="3">
        <v>21</v>
      </c>
      <c r="B24" s="3" t="str">
        <f>"00111547"</f>
        <v>00111547</v>
      </c>
    </row>
    <row r="25" spans="1:2" x14ac:dyDescent="0.25">
      <c r="A25" s="3">
        <v>22</v>
      </c>
      <c r="B25" s="3" t="str">
        <f>"00111759"</f>
        <v>00111759</v>
      </c>
    </row>
    <row r="26" spans="1:2" x14ac:dyDescent="0.25">
      <c r="A26" s="3">
        <v>23</v>
      </c>
      <c r="B26" s="3" t="str">
        <f>"00112037"</f>
        <v>00112037</v>
      </c>
    </row>
    <row r="27" spans="1:2" x14ac:dyDescent="0.25">
      <c r="A27" s="3">
        <v>24</v>
      </c>
      <c r="B27" s="3" t="str">
        <f>"00129575"</f>
        <v>00129575</v>
      </c>
    </row>
    <row r="28" spans="1:2" x14ac:dyDescent="0.25">
      <c r="A28" s="3">
        <v>25</v>
      </c>
      <c r="B28" s="3" t="str">
        <f>"00146147"</f>
        <v>00146147</v>
      </c>
    </row>
    <row r="29" spans="1:2" x14ac:dyDescent="0.25">
      <c r="A29" s="3">
        <v>26</v>
      </c>
      <c r="B29" s="3" t="str">
        <f>"00148205"</f>
        <v>00148205</v>
      </c>
    </row>
    <row r="30" spans="1:2" x14ac:dyDescent="0.25">
      <c r="A30" s="3">
        <v>27</v>
      </c>
      <c r="B30" s="3" t="str">
        <f>"00148444"</f>
        <v>00148444</v>
      </c>
    </row>
    <row r="31" spans="1:2" x14ac:dyDescent="0.25">
      <c r="A31" s="3">
        <v>28</v>
      </c>
      <c r="B31" s="3" t="str">
        <f>"00148850"</f>
        <v>00148850</v>
      </c>
    </row>
    <row r="32" spans="1:2" x14ac:dyDescent="0.25">
      <c r="A32" s="3">
        <v>29</v>
      </c>
      <c r="B32" s="3" t="str">
        <f>"00150009"</f>
        <v>00150009</v>
      </c>
    </row>
    <row r="33" spans="1:2" x14ac:dyDescent="0.25">
      <c r="A33" s="3">
        <v>30</v>
      </c>
      <c r="B33" s="3" t="str">
        <f>"00153149"</f>
        <v>00153149</v>
      </c>
    </row>
    <row r="34" spans="1:2" x14ac:dyDescent="0.25">
      <c r="A34" s="3">
        <v>31</v>
      </c>
      <c r="B34" s="3" t="str">
        <f>"00156030"</f>
        <v>00156030</v>
      </c>
    </row>
    <row r="35" spans="1:2" x14ac:dyDescent="0.25">
      <c r="A35" s="3">
        <v>32</v>
      </c>
      <c r="B35" s="3" t="str">
        <f>"00160375"</f>
        <v>00160375</v>
      </c>
    </row>
    <row r="36" spans="1:2" x14ac:dyDescent="0.25">
      <c r="A36" s="3">
        <v>33</v>
      </c>
      <c r="B36" s="3" t="str">
        <f>"00162159"</f>
        <v>00162159</v>
      </c>
    </row>
    <row r="37" spans="1:2" x14ac:dyDescent="0.25">
      <c r="A37" s="3">
        <v>34</v>
      </c>
      <c r="B37" s="3" t="str">
        <f>"00189536"</f>
        <v>00189536</v>
      </c>
    </row>
    <row r="38" spans="1:2" x14ac:dyDescent="0.25">
      <c r="A38" s="3">
        <v>35</v>
      </c>
      <c r="B38" s="3" t="str">
        <f>"00190040"</f>
        <v>00190040</v>
      </c>
    </row>
    <row r="39" spans="1:2" x14ac:dyDescent="0.25">
      <c r="A39" s="3">
        <v>36</v>
      </c>
      <c r="B39" s="3" t="str">
        <f>"00212578"</f>
        <v>00212578</v>
      </c>
    </row>
    <row r="40" spans="1:2" x14ac:dyDescent="0.25">
      <c r="A40" s="3">
        <v>37</v>
      </c>
      <c r="B40" s="3" t="str">
        <f>"00220131"</f>
        <v>00220131</v>
      </c>
    </row>
    <row r="41" spans="1:2" x14ac:dyDescent="0.25">
      <c r="A41" s="3">
        <v>38</v>
      </c>
      <c r="B41" s="3" t="str">
        <f>"00231007"</f>
        <v>00231007</v>
      </c>
    </row>
    <row r="42" spans="1:2" x14ac:dyDescent="0.25">
      <c r="A42" s="3">
        <v>39</v>
      </c>
      <c r="B42" s="3" t="str">
        <f>"00236618"</f>
        <v>00236618</v>
      </c>
    </row>
    <row r="43" spans="1:2" x14ac:dyDescent="0.25">
      <c r="A43" s="3">
        <v>40</v>
      </c>
      <c r="B43" s="3" t="str">
        <f>"00236691"</f>
        <v>00236691</v>
      </c>
    </row>
    <row r="44" spans="1:2" x14ac:dyDescent="0.25">
      <c r="A44" s="3">
        <v>41</v>
      </c>
      <c r="B44" s="3" t="str">
        <f>"00237649"</f>
        <v>00237649</v>
      </c>
    </row>
    <row r="45" spans="1:2" x14ac:dyDescent="0.25">
      <c r="A45" s="3">
        <v>42</v>
      </c>
      <c r="B45" s="3" t="str">
        <f>"00238500"</f>
        <v>00238500</v>
      </c>
    </row>
    <row r="46" spans="1:2" x14ac:dyDescent="0.25">
      <c r="A46" s="3">
        <v>43</v>
      </c>
      <c r="B46" s="3" t="str">
        <f>"00248213"</f>
        <v>00248213</v>
      </c>
    </row>
    <row r="47" spans="1:2" x14ac:dyDescent="0.25">
      <c r="A47" s="3">
        <v>44</v>
      </c>
      <c r="B47" s="3" t="str">
        <f>"00276444"</f>
        <v>00276444</v>
      </c>
    </row>
    <row r="48" spans="1:2" x14ac:dyDescent="0.25">
      <c r="A48" s="3">
        <v>45</v>
      </c>
      <c r="B48" s="3" t="str">
        <f>"00298142"</f>
        <v>00298142</v>
      </c>
    </row>
    <row r="49" spans="1:2" x14ac:dyDescent="0.25">
      <c r="A49" s="3">
        <v>46</v>
      </c>
      <c r="B49" s="3" t="str">
        <f>"00323342"</f>
        <v>00323342</v>
      </c>
    </row>
    <row r="50" spans="1:2" x14ac:dyDescent="0.25">
      <c r="A50" s="3">
        <v>47</v>
      </c>
      <c r="B50" s="3" t="str">
        <f>"00355615"</f>
        <v>00355615</v>
      </c>
    </row>
    <row r="51" spans="1:2" x14ac:dyDescent="0.25">
      <c r="A51" s="3">
        <v>48</v>
      </c>
      <c r="B51" s="3" t="str">
        <f>"00435948"</f>
        <v>00435948</v>
      </c>
    </row>
    <row r="52" spans="1:2" x14ac:dyDescent="0.25">
      <c r="A52" s="3">
        <v>49</v>
      </c>
      <c r="B52" s="3" t="str">
        <f>"00460191"</f>
        <v>00460191</v>
      </c>
    </row>
    <row r="53" spans="1:2" x14ac:dyDescent="0.25">
      <c r="A53" s="3">
        <v>50</v>
      </c>
      <c r="B53" s="3" t="str">
        <f>"00461547"</f>
        <v>00461547</v>
      </c>
    </row>
    <row r="54" spans="1:2" x14ac:dyDescent="0.25">
      <c r="A54" s="3">
        <v>51</v>
      </c>
      <c r="B54" s="3" t="str">
        <f>"00476005"</f>
        <v>00476005</v>
      </c>
    </row>
    <row r="55" spans="1:2" x14ac:dyDescent="0.25">
      <c r="A55" s="3">
        <v>52</v>
      </c>
      <c r="B55" s="3" t="str">
        <f>"00478309"</f>
        <v>00478309</v>
      </c>
    </row>
    <row r="56" spans="1:2" x14ac:dyDescent="0.25">
      <c r="A56" s="3">
        <v>53</v>
      </c>
      <c r="B56" s="3" t="str">
        <f>"00478835"</f>
        <v>00478835</v>
      </c>
    </row>
    <row r="57" spans="1:2" x14ac:dyDescent="0.25">
      <c r="A57" s="3">
        <v>54</v>
      </c>
      <c r="B57" s="3" t="str">
        <f>"00487934"</f>
        <v>00487934</v>
      </c>
    </row>
    <row r="58" spans="1:2" x14ac:dyDescent="0.25">
      <c r="A58" s="3">
        <v>55</v>
      </c>
      <c r="B58" s="3" t="str">
        <f>"00497036"</f>
        <v>00497036</v>
      </c>
    </row>
    <row r="59" spans="1:2" x14ac:dyDescent="0.25">
      <c r="A59" s="3">
        <v>56</v>
      </c>
      <c r="B59" s="3" t="str">
        <f>"00499780"</f>
        <v>00499780</v>
      </c>
    </row>
    <row r="60" spans="1:2" x14ac:dyDescent="0.25">
      <c r="A60" s="3">
        <v>57</v>
      </c>
      <c r="B60" s="3" t="str">
        <f>"00505735"</f>
        <v>00505735</v>
      </c>
    </row>
    <row r="61" spans="1:2" x14ac:dyDescent="0.25">
      <c r="A61" s="3">
        <v>58</v>
      </c>
      <c r="B61" s="3" t="str">
        <f>"00510550"</f>
        <v>00510550</v>
      </c>
    </row>
    <row r="62" spans="1:2" x14ac:dyDescent="0.25">
      <c r="A62" s="3">
        <v>59</v>
      </c>
      <c r="B62" s="3" t="str">
        <f>"00512649"</f>
        <v>00512649</v>
      </c>
    </row>
    <row r="63" spans="1:2" x14ac:dyDescent="0.25">
      <c r="A63" s="3">
        <v>60</v>
      </c>
      <c r="B63" s="3" t="str">
        <f>"00545549"</f>
        <v>00545549</v>
      </c>
    </row>
    <row r="64" spans="1:2" x14ac:dyDescent="0.25">
      <c r="A64" s="3">
        <v>61</v>
      </c>
      <c r="B64" s="3" t="str">
        <f>"00545716"</f>
        <v>00545716</v>
      </c>
    </row>
    <row r="65" spans="1:2" x14ac:dyDescent="0.25">
      <c r="A65" s="3">
        <v>62</v>
      </c>
      <c r="B65" s="3" t="str">
        <f>"00560921"</f>
        <v>00560921</v>
      </c>
    </row>
    <row r="66" spans="1:2" x14ac:dyDescent="0.25">
      <c r="A66" s="3">
        <v>63</v>
      </c>
      <c r="B66" s="3" t="str">
        <f>"00568350"</f>
        <v>00568350</v>
      </c>
    </row>
    <row r="67" spans="1:2" x14ac:dyDescent="0.25">
      <c r="A67" s="3">
        <v>64</v>
      </c>
      <c r="B67" s="3" t="str">
        <f>"00625194"</f>
        <v>00625194</v>
      </c>
    </row>
    <row r="68" spans="1:2" x14ac:dyDescent="0.25">
      <c r="A68" s="3">
        <v>65</v>
      </c>
      <c r="B68" s="3" t="str">
        <f>"00658466"</f>
        <v>00658466</v>
      </c>
    </row>
    <row r="69" spans="1:2" x14ac:dyDescent="0.25">
      <c r="A69" s="3">
        <v>66</v>
      </c>
      <c r="B69" s="3" t="str">
        <f>"00688860"</f>
        <v>00688860</v>
      </c>
    </row>
    <row r="70" spans="1:2" x14ac:dyDescent="0.25">
      <c r="A70" s="3">
        <v>67</v>
      </c>
      <c r="B70" s="3" t="str">
        <f>"00694590"</f>
        <v>00694590</v>
      </c>
    </row>
    <row r="71" spans="1:2" x14ac:dyDescent="0.25">
      <c r="A71" s="3">
        <v>68</v>
      </c>
      <c r="B71" s="3" t="str">
        <f>"00723107"</f>
        <v>00723107</v>
      </c>
    </row>
    <row r="72" spans="1:2" x14ac:dyDescent="0.25">
      <c r="A72" s="3">
        <v>69</v>
      </c>
      <c r="B72" s="3" t="str">
        <f>"00726132"</f>
        <v>00726132</v>
      </c>
    </row>
    <row r="73" spans="1:2" x14ac:dyDescent="0.25">
      <c r="A73" s="3">
        <v>70</v>
      </c>
      <c r="B73" s="3" t="str">
        <f>"00745158"</f>
        <v>00745158</v>
      </c>
    </row>
    <row r="74" spans="1:2" x14ac:dyDescent="0.25">
      <c r="A74" s="3">
        <v>71</v>
      </c>
      <c r="B74" s="3" t="str">
        <f>"00760285"</f>
        <v>00760285</v>
      </c>
    </row>
    <row r="75" spans="1:2" x14ac:dyDescent="0.25">
      <c r="A75" s="3">
        <v>72</v>
      </c>
      <c r="B75" s="3" t="str">
        <f>"00763410"</f>
        <v>00763410</v>
      </c>
    </row>
    <row r="76" spans="1:2" x14ac:dyDescent="0.25">
      <c r="A76" s="3">
        <v>73</v>
      </c>
      <c r="B76" s="3" t="str">
        <f>"00771854"</f>
        <v>00771854</v>
      </c>
    </row>
    <row r="77" spans="1:2" x14ac:dyDescent="0.25">
      <c r="A77" s="3">
        <v>74</v>
      </c>
      <c r="B77" s="3" t="str">
        <f>"00772128"</f>
        <v>00772128</v>
      </c>
    </row>
    <row r="78" spans="1:2" x14ac:dyDescent="0.25">
      <c r="A78" s="3">
        <v>75</v>
      </c>
      <c r="B78" s="3" t="str">
        <f>"200712001173"</f>
        <v>200712001173</v>
      </c>
    </row>
    <row r="79" spans="1:2" x14ac:dyDescent="0.25">
      <c r="A79" s="3">
        <v>76</v>
      </c>
      <c r="B79" s="3" t="str">
        <f>"200712002110"</f>
        <v>200712002110</v>
      </c>
    </row>
    <row r="80" spans="1:2" x14ac:dyDescent="0.25">
      <c r="A80" s="3">
        <v>77</v>
      </c>
      <c r="B80" s="3" t="str">
        <f>"200712004494"</f>
        <v>200712004494</v>
      </c>
    </row>
    <row r="81" spans="1:2" x14ac:dyDescent="0.25">
      <c r="A81" s="3">
        <v>78</v>
      </c>
      <c r="B81" s="3" t="str">
        <f>"200801000225"</f>
        <v>200801000225</v>
      </c>
    </row>
    <row r="82" spans="1:2" x14ac:dyDescent="0.25">
      <c r="A82" s="3">
        <v>79</v>
      </c>
      <c r="B82" s="3" t="str">
        <f>"200801001624"</f>
        <v>200801001624</v>
      </c>
    </row>
    <row r="83" spans="1:2" x14ac:dyDescent="0.25">
      <c r="A83" s="3">
        <v>80</v>
      </c>
      <c r="B83" s="3" t="str">
        <f>"200801007621"</f>
        <v>200801007621</v>
      </c>
    </row>
    <row r="84" spans="1:2" x14ac:dyDescent="0.25">
      <c r="A84" s="3">
        <v>81</v>
      </c>
      <c r="B84" s="3" t="str">
        <f>"200801008370"</f>
        <v>200801008370</v>
      </c>
    </row>
    <row r="85" spans="1:2" x14ac:dyDescent="0.25">
      <c r="A85" s="3">
        <v>82</v>
      </c>
      <c r="B85" s="3" t="str">
        <f>"200801011520"</f>
        <v>200801011520</v>
      </c>
    </row>
    <row r="86" spans="1:2" x14ac:dyDescent="0.25">
      <c r="A86" s="3">
        <v>83</v>
      </c>
      <c r="B86" s="3" t="str">
        <f>"200802000524"</f>
        <v>200802000524</v>
      </c>
    </row>
    <row r="87" spans="1:2" x14ac:dyDescent="0.25">
      <c r="A87" s="3">
        <v>84</v>
      </c>
      <c r="B87" s="3" t="str">
        <f>"200802000633"</f>
        <v>200802000633</v>
      </c>
    </row>
    <row r="88" spans="1:2" x14ac:dyDescent="0.25">
      <c r="A88" s="3">
        <v>85</v>
      </c>
      <c r="B88" s="3" t="str">
        <f>"200802005207"</f>
        <v>200802005207</v>
      </c>
    </row>
    <row r="89" spans="1:2" x14ac:dyDescent="0.25">
      <c r="A89" s="3">
        <v>86</v>
      </c>
      <c r="B89" s="3" t="str">
        <f>"200802007622"</f>
        <v>200802007622</v>
      </c>
    </row>
    <row r="90" spans="1:2" x14ac:dyDescent="0.25">
      <c r="A90" s="3">
        <v>87</v>
      </c>
      <c r="B90" s="3" t="str">
        <f>"200802010502"</f>
        <v>200802010502</v>
      </c>
    </row>
    <row r="91" spans="1:2" x14ac:dyDescent="0.25">
      <c r="A91" s="3">
        <v>88</v>
      </c>
      <c r="B91" s="3" t="str">
        <f>"200802011409"</f>
        <v>200802011409</v>
      </c>
    </row>
    <row r="92" spans="1:2" x14ac:dyDescent="0.25">
      <c r="A92" s="3">
        <v>89</v>
      </c>
      <c r="B92" s="3" t="str">
        <f>"200803000429"</f>
        <v>200803000429</v>
      </c>
    </row>
    <row r="93" spans="1:2" x14ac:dyDescent="0.25">
      <c r="A93" s="3">
        <v>90</v>
      </c>
      <c r="B93" s="3" t="str">
        <f>"200807000929"</f>
        <v>200807000929</v>
      </c>
    </row>
    <row r="94" spans="1:2" x14ac:dyDescent="0.25">
      <c r="A94" s="3">
        <v>91</v>
      </c>
      <c r="B94" s="3" t="str">
        <f>"200811000638"</f>
        <v>200811000638</v>
      </c>
    </row>
    <row r="95" spans="1:2" x14ac:dyDescent="0.25">
      <c r="A95" s="3">
        <v>92</v>
      </c>
      <c r="B95" s="3" t="str">
        <f>"200902000342"</f>
        <v>200902000342</v>
      </c>
    </row>
    <row r="96" spans="1:2" x14ac:dyDescent="0.25">
      <c r="A96" s="3">
        <v>93</v>
      </c>
      <c r="B96" s="3" t="str">
        <f>"200905000090"</f>
        <v>200905000090</v>
      </c>
    </row>
    <row r="97" spans="1:2" x14ac:dyDescent="0.25">
      <c r="A97" s="3">
        <v>94</v>
      </c>
      <c r="B97" s="3" t="str">
        <f>"201107000018"</f>
        <v>201107000018</v>
      </c>
    </row>
    <row r="98" spans="1:2" x14ac:dyDescent="0.25">
      <c r="A98" s="3">
        <v>95</v>
      </c>
      <c r="B98" s="3" t="str">
        <f>"201401000317"</f>
        <v>201401000317</v>
      </c>
    </row>
    <row r="99" spans="1:2" x14ac:dyDescent="0.25">
      <c r="A99" s="3">
        <v>96</v>
      </c>
      <c r="B99" s="3" t="str">
        <f>"201401001018"</f>
        <v>201401001018</v>
      </c>
    </row>
    <row r="100" spans="1:2" x14ac:dyDescent="0.25">
      <c r="A100" s="3">
        <v>97</v>
      </c>
      <c r="B100" s="3" t="str">
        <f>"201401002075"</f>
        <v>201401002075</v>
      </c>
    </row>
    <row r="101" spans="1:2" x14ac:dyDescent="0.25">
      <c r="A101" s="3">
        <v>98</v>
      </c>
      <c r="B101" s="3" t="str">
        <f>"201401002311"</f>
        <v>201401002311</v>
      </c>
    </row>
    <row r="102" spans="1:2" x14ac:dyDescent="0.25">
      <c r="A102" s="3">
        <v>99</v>
      </c>
      <c r="B102" s="3" t="str">
        <f>"201402000141"</f>
        <v>201402000141</v>
      </c>
    </row>
    <row r="103" spans="1:2" x14ac:dyDescent="0.25">
      <c r="A103" s="3">
        <v>100</v>
      </c>
      <c r="B103" s="3" t="str">
        <f>"201402001738"</f>
        <v>201402001738</v>
      </c>
    </row>
    <row r="104" spans="1:2" x14ac:dyDescent="0.25">
      <c r="A104" s="3">
        <v>101</v>
      </c>
      <c r="B104" s="3" t="str">
        <f>"201402002756"</f>
        <v>201402002756</v>
      </c>
    </row>
    <row r="105" spans="1:2" x14ac:dyDescent="0.25">
      <c r="A105" s="3">
        <v>102</v>
      </c>
      <c r="B105" s="3" t="str">
        <f>"201402002849"</f>
        <v>201402002849</v>
      </c>
    </row>
    <row r="106" spans="1:2" x14ac:dyDescent="0.25">
      <c r="A106" s="3">
        <v>103</v>
      </c>
      <c r="B106" s="3" t="str">
        <f>"201402003815"</f>
        <v>201402003815</v>
      </c>
    </row>
    <row r="107" spans="1:2" x14ac:dyDescent="0.25">
      <c r="A107" s="3">
        <v>104</v>
      </c>
      <c r="B107" s="3" t="str">
        <f>"201402005125"</f>
        <v>201402005125</v>
      </c>
    </row>
    <row r="108" spans="1:2" x14ac:dyDescent="0.25">
      <c r="A108" s="3">
        <v>105</v>
      </c>
      <c r="B108" s="3" t="str">
        <f>"201402005207"</f>
        <v>201402005207</v>
      </c>
    </row>
    <row r="109" spans="1:2" x14ac:dyDescent="0.25">
      <c r="A109" s="3">
        <v>106</v>
      </c>
      <c r="B109" s="3" t="str">
        <f>"201402005988"</f>
        <v>201402005988</v>
      </c>
    </row>
    <row r="110" spans="1:2" x14ac:dyDescent="0.25">
      <c r="A110" s="3">
        <v>107</v>
      </c>
      <c r="B110" s="3" t="str">
        <f>"201402006259"</f>
        <v>201402006259</v>
      </c>
    </row>
    <row r="111" spans="1:2" x14ac:dyDescent="0.25">
      <c r="A111" s="3">
        <v>108</v>
      </c>
      <c r="B111" s="3" t="str">
        <f>"201402007747"</f>
        <v>201402007747</v>
      </c>
    </row>
    <row r="112" spans="1:2" x14ac:dyDescent="0.25">
      <c r="A112" s="3">
        <v>109</v>
      </c>
      <c r="B112" s="3" t="str">
        <f>"201402008451"</f>
        <v>201402008451</v>
      </c>
    </row>
    <row r="113" spans="1:2" x14ac:dyDescent="0.25">
      <c r="A113" s="3">
        <v>110</v>
      </c>
      <c r="B113" s="3" t="str">
        <f>"201402009045"</f>
        <v>201402009045</v>
      </c>
    </row>
    <row r="114" spans="1:2" x14ac:dyDescent="0.25">
      <c r="A114" s="3">
        <v>111</v>
      </c>
      <c r="B114" s="3" t="str">
        <f>"201402010055"</f>
        <v>201402010055</v>
      </c>
    </row>
    <row r="115" spans="1:2" x14ac:dyDescent="0.25">
      <c r="A115" s="3">
        <v>112</v>
      </c>
      <c r="B115" s="3" t="str">
        <f>"201402011208"</f>
        <v>201402011208</v>
      </c>
    </row>
    <row r="116" spans="1:2" x14ac:dyDescent="0.25">
      <c r="A116" s="3">
        <v>113</v>
      </c>
      <c r="B116" s="3" t="str">
        <f>"201402011212"</f>
        <v>201402011212</v>
      </c>
    </row>
    <row r="117" spans="1:2" x14ac:dyDescent="0.25">
      <c r="A117" s="3">
        <v>114</v>
      </c>
      <c r="B117" s="3" t="str">
        <f>"201402011844"</f>
        <v>201402011844</v>
      </c>
    </row>
    <row r="118" spans="1:2" x14ac:dyDescent="0.25">
      <c r="A118" s="3">
        <v>115</v>
      </c>
      <c r="B118" s="3" t="str">
        <f>"201402011930"</f>
        <v>201402011930</v>
      </c>
    </row>
    <row r="119" spans="1:2" x14ac:dyDescent="0.25">
      <c r="A119" s="3">
        <v>116</v>
      </c>
      <c r="B119" s="3" t="str">
        <f>"201405000711"</f>
        <v>201405000711</v>
      </c>
    </row>
    <row r="120" spans="1:2" x14ac:dyDescent="0.25">
      <c r="A120" s="3">
        <v>117</v>
      </c>
      <c r="B120" s="3" t="str">
        <f>"201405001957"</f>
        <v>201405001957</v>
      </c>
    </row>
    <row r="121" spans="1:2" x14ac:dyDescent="0.25">
      <c r="A121" s="3">
        <v>118</v>
      </c>
      <c r="B121" s="3" t="str">
        <f>"201406001388"</f>
        <v>201406001388</v>
      </c>
    </row>
    <row r="122" spans="1:2" x14ac:dyDescent="0.25">
      <c r="A122" s="3">
        <v>119</v>
      </c>
      <c r="B122" s="3" t="str">
        <f>"201406001401"</f>
        <v>201406001401</v>
      </c>
    </row>
    <row r="123" spans="1:2" x14ac:dyDescent="0.25">
      <c r="A123" s="3">
        <v>120</v>
      </c>
      <c r="B123" s="3" t="str">
        <f>"201406001897"</f>
        <v>201406001897</v>
      </c>
    </row>
    <row r="124" spans="1:2" x14ac:dyDescent="0.25">
      <c r="A124" s="3">
        <v>121</v>
      </c>
      <c r="B124" s="3" t="str">
        <f>"201406006122"</f>
        <v>201406006122</v>
      </c>
    </row>
    <row r="125" spans="1:2" x14ac:dyDescent="0.25">
      <c r="A125" s="3">
        <v>122</v>
      </c>
      <c r="B125" s="3" t="str">
        <f>"201406006344"</f>
        <v>201406006344</v>
      </c>
    </row>
    <row r="126" spans="1:2" x14ac:dyDescent="0.25">
      <c r="A126" s="3">
        <v>123</v>
      </c>
      <c r="B126" s="3" t="str">
        <f>"201406012670"</f>
        <v>201406012670</v>
      </c>
    </row>
    <row r="127" spans="1:2" x14ac:dyDescent="0.25">
      <c r="A127" s="3">
        <v>124</v>
      </c>
      <c r="B127" s="3" t="str">
        <f>"201406013334"</f>
        <v>201406013334</v>
      </c>
    </row>
    <row r="128" spans="1:2" x14ac:dyDescent="0.25">
      <c r="A128" s="3">
        <v>125</v>
      </c>
      <c r="B128" s="3" t="str">
        <f>"201406017390"</f>
        <v>201406017390</v>
      </c>
    </row>
    <row r="129" spans="1:2" x14ac:dyDescent="0.25">
      <c r="A129" s="3">
        <v>126</v>
      </c>
      <c r="B129" s="3" t="str">
        <f>"201406017838"</f>
        <v>201406017838</v>
      </c>
    </row>
    <row r="130" spans="1:2" x14ac:dyDescent="0.25">
      <c r="A130" s="3">
        <v>127</v>
      </c>
      <c r="B130" s="3" t="str">
        <f>"201409002540"</f>
        <v>201409002540</v>
      </c>
    </row>
    <row r="131" spans="1:2" x14ac:dyDescent="0.25">
      <c r="A131" s="3">
        <v>128</v>
      </c>
      <c r="B131" s="3" t="str">
        <f>"201409002610"</f>
        <v>201409002610</v>
      </c>
    </row>
    <row r="132" spans="1:2" x14ac:dyDescent="0.25">
      <c r="A132" s="3">
        <v>129</v>
      </c>
      <c r="B132" s="3" t="str">
        <f>"201409003709"</f>
        <v>201409003709</v>
      </c>
    </row>
    <row r="133" spans="1:2" x14ac:dyDescent="0.25">
      <c r="A133" s="3">
        <v>130</v>
      </c>
      <c r="B133" s="3" t="str">
        <f>"201409005998"</f>
        <v>201409005998</v>
      </c>
    </row>
    <row r="134" spans="1:2" x14ac:dyDescent="0.25">
      <c r="A134" s="3">
        <v>131</v>
      </c>
      <c r="B134" s="3" t="str">
        <f>"201410006838"</f>
        <v>201410006838</v>
      </c>
    </row>
    <row r="135" spans="1:2" x14ac:dyDescent="0.25">
      <c r="A135" s="3">
        <v>132</v>
      </c>
      <c r="B135" s="3" t="str">
        <f>"201410012117"</f>
        <v>201410012117</v>
      </c>
    </row>
    <row r="136" spans="1:2" x14ac:dyDescent="0.25">
      <c r="A136" s="3">
        <v>133</v>
      </c>
      <c r="B136" s="3" t="str">
        <f>"201411001494"</f>
        <v>201411001494</v>
      </c>
    </row>
    <row r="137" spans="1:2" x14ac:dyDescent="0.25">
      <c r="A137" s="3">
        <v>134</v>
      </c>
      <c r="B137" s="3" t="str">
        <f>"201411001895"</f>
        <v>201411001895</v>
      </c>
    </row>
    <row r="138" spans="1:2" x14ac:dyDescent="0.25">
      <c r="A138" s="3">
        <v>135</v>
      </c>
      <c r="B138" s="3" t="str">
        <f>"201411002611"</f>
        <v>201411002611</v>
      </c>
    </row>
    <row r="139" spans="1:2" x14ac:dyDescent="0.25">
      <c r="A139" s="3">
        <v>136</v>
      </c>
      <c r="B139" s="3" t="str">
        <f>"201411003144"</f>
        <v>201411003144</v>
      </c>
    </row>
    <row r="140" spans="1:2" x14ac:dyDescent="0.25">
      <c r="A140" s="3">
        <v>137</v>
      </c>
      <c r="B140" s="3" t="str">
        <f>"201412000210"</f>
        <v>201412000210</v>
      </c>
    </row>
    <row r="141" spans="1:2" x14ac:dyDescent="0.25">
      <c r="A141" s="3">
        <v>138</v>
      </c>
      <c r="B141" s="3" t="str">
        <f>"201412001740"</f>
        <v>201412001740</v>
      </c>
    </row>
    <row r="142" spans="1:2" x14ac:dyDescent="0.25">
      <c r="A142" s="3">
        <v>139</v>
      </c>
      <c r="B142" s="3" t="str">
        <f>"201412001861"</f>
        <v>201412001861</v>
      </c>
    </row>
    <row r="143" spans="1:2" x14ac:dyDescent="0.25">
      <c r="A143" s="3">
        <v>140</v>
      </c>
      <c r="B143" s="3" t="str">
        <f>"201412001880"</f>
        <v>201412001880</v>
      </c>
    </row>
    <row r="144" spans="1:2" x14ac:dyDescent="0.25">
      <c r="A144" s="3">
        <v>141</v>
      </c>
      <c r="B144" s="3" t="str">
        <f>"201412003165"</f>
        <v>201412003165</v>
      </c>
    </row>
    <row r="145" spans="1:2" x14ac:dyDescent="0.25">
      <c r="A145" s="3">
        <v>142</v>
      </c>
      <c r="B145" s="3" t="str">
        <f>"201412004594"</f>
        <v>201412004594</v>
      </c>
    </row>
    <row r="146" spans="1:2" x14ac:dyDescent="0.25">
      <c r="A146" s="3">
        <v>143</v>
      </c>
      <c r="B146" s="3" t="str">
        <f>"201412006996"</f>
        <v>201412006996</v>
      </c>
    </row>
    <row r="147" spans="1:2" x14ac:dyDescent="0.25">
      <c r="A147" s="3">
        <v>144</v>
      </c>
      <c r="B147" s="3" t="str">
        <f>"201412007123"</f>
        <v>201412007123</v>
      </c>
    </row>
    <row r="148" spans="1:2" x14ac:dyDescent="0.25">
      <c r="A148" s="3">
        <v>145</v>
      </c>
      <c r="B148" s="3" t="str">
        <f>"201503000044"</f>
        <v>201503000044</v>
      </c>
    </row>
    <row r="149" spans="1:2" x14ac:dyDescent="0.25">
      <c r="A149" s="3">
        <v>146</v>
      </c>
      <c r="B149" s="3" t="str">
        <f>"201504000063"</f>
        <v>201504000063</v>
      </c>
    </row>
    <row r="150" spans="1:2" x14ac:dyDescent="0.25">
      <c r="A150" s="3">
        <v>147</v>
      </c>
      <c r="B150" s="3" t="str">
        <f>"201504002891"</f>
        <v>201504002891</v>
      </c>
    </row>
    <row r="151" spans="1:2" x14ac:dyDescent="0.25">
      <c r="A151" s="3">
        <v>148</v>
      </c>
      <c r="B151" s="3" t="str">
        <f>"201504004890"</f>
        <v>201504004890</v>
      </c>
    </row>
    <row r="152" spans="1:2" x14ac:dyDescent="0.25">
      <c r="A152" s="3">
        <v>149</v>
      </c>
      <c r="B152" s="3" t="str">
        <f>"201506001048"</f>
        <v>201506001048</v>
      </c>
    </row>
    <row r="153" spans="1:2" x14ac:dyDescent="0.25">
      <c r="A153" s="3">
        <v>150</v>
      </c>
      <c r="B153" s="3" t="str">
        <f>"201510001358"</f>
        <v>201510001358</v>
      </c>
    </row>
    <row r="154" spans="1:2" x14ac:dyDescent="0.25">
      <c r="A154" s="3">
        <v>151</v>
      </c>
      <c r="B154" s="3" t="str">
        <f>"201511014496"</f>
        <v>201511014496</v>
      </c>
    </row>
    <row r="155" spans="1:2" x14ac:dyDescent="0.25">
      <c r="A155" s="3">
        <v>152</v>
      </c>
      <c r="B155" s="3" t="str">
        <f>"201511023061"</f>
        <v>201511023061</v>
      </c>
    </row>
    <row r="156" spans="1:2" x14ac:dyDescent="0.25">
      <c r="A156" s="3">
        <v>153</v>
      </c>
      <c r="B156" s="3" t="str">
        <f>"201511028353"</f>
        <v>201511028353</v>
      </c>
    </row>
    <row r="157" spans="1:2" x14ac:dyDescent="0.25">
      <c r="A157" s="3">
        <v>154</v>
      </c>
      <c r="B157" s="3" t="str">
        <f>"201511035351"</f>
        <v>201511035351</v>
      </c>
    </row>
    <row r="158" spans="1:2" x14ac:dyDescent="0.25">
      <c r="A158" s="3">
        <v>155</v>
      </c>
      <c r="B158" s="3" t="str">
        <f>"201511039783"</f>
        <v>201511039783</v>
      </c>
    </row>
    <row r="159" spans="1:2" x14ac:dyDescent="0.25">
      <c r="A159" s="3">
        <v>156</v>
      </c>
      <c r="B159" s="3" t="str">
        <f>"201512001300"</f>
        <v>201512001300</v>
      </c>
    </row>
    <row r="160" spans="1:2" x14ac:dyDescent="0.25">
      <c r="A160" s="3">
        <v>157</v>
      </c>
      <c r="B160" s="3" t="str">
        <f>"201512001927"</f>
        <v>201512001927</v>
      </c>
    </row>
    <row r="161" spans="1:2" x14ac:dyDescent="0.25">
      <c r="A161" s="3">
        <v>158</v>
      </c>
      <c r="B161" s="3" t="str">
        <f>"201512003844"</f>
        <v>201512003844</v>
      </c>
    </row>
    <row r="162" spans="1:2" x14ac:dyDescent="0.25">
      <c r="A162" s="3">
        <v>159</v>
      </c>
      <c r="B162" s="3" t="str">
        <f>"201601000618"</f>
        <v>201601000618</v>
      </c>
    </row>
    <row r="163" spans="1:2" x14ac:dyDescent="0.25">
      <c r="A163" s="3">
        <v>160</v>
      </c>
      <c r="B163" s="3" t="str">
        <f>"201604001593"</f>
        <v>201604001593</v>
      </c>
    </row>
    <row r="164" spans="1:2" x14ac:dyDescent="0.25">
      <c r="A164" s="3">
        <v>161</v>
      </c>
      <c r="B164" s="3" t="str">
        <f>"201604002807"</f>
        <v>201604002807</v>
      </c>
    </row>
  </sheetData>
  <sortState ref="B4:B164">
    <sortCondition ref="B4:B164"/>
  </sortState>
  <mergeCells count="2">
    <mergeCell ref="A1:B1"/>
    <mergeCell ref="A2:B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2"/>
  <sheetViews>
    <sheetView workbookViewId="0">
      <selection activeCell="A2" sqref="A2:B2"/>
    </sheetView>
  </sheetViews>
  <sheetFormatPr defaultRowHeight="15" x14ac:dyDescent="0.25"/>
  <cols>
    <col min="2" max="2" width="45.28515625" customWidth="1"/>
  </cols>
  <sheetData>
    <row r="1" spans="1:2" ht="37.5" customHeight="1" x14ac:dyDescent="0.25">
      <c r="A1" s="6" t="s">
        <v>2</v>
      </c>
      <c r="B1" s="6"/>
    </row>
    <row r="2" spans="1:2" ht="104.25" customHeight="1" x14ac:dyDescent="0.25">
      <c r="A2" s="4" t="s">
        <v>4</v>
      </c>
      <c r="B2" s="5"/>
    </row>
    <row r="3" spans="1:2" x14ac:dyDescent="0.25">
      <c r="A3" s="2" t="s">
        <v>0</v>
      </c>
      <c r="B3" s="2" t="s">
        <v>1</v>
      </c>
    </row>
    <row r="4" spans="1:2" x14ac:dyDescent="0.25">
      <c r="A4" s="3">
        <v>1</v>
      </c>
      <c r="B4" s="3" t="str">
        <f>"00005748"</f>
        <v>00005748</v>
      </c>
    </row>
    <row r="5" spans="1:2" x14ac:dyDescent="0.25">
      <c r="A5" s="3">
        <v>2</v>
      </c>
      <c r="B5" s="3" t="str">
        <f>"00009336"</f>
        <v>00009336</v>
      </c>
    </row>
    <row r="6" spans="1:2" x14ac:dyDescent="0.25">
      <c r="A6" s="3">
        <v>3</v>
      </c>
      <c r="B6" s="3" t="str">
        <f>"00010862"</f>
        <v>00010862</v>
      </c>
    </row>
    <row r="7" spans="1:2" x14ac:dyDescent="0.25">
      <c r="A7" s="3">
        <v>4</v>
      </c>
      <c r="B7" s="3" t="str">
        <f>"00018257"</f>
        <v>00018257</v>
      </c>
    </row>
    <row r="8" spans="1:2" x14ac:dyDescent="0.25">
      <c r="A8" s="3">
        <v>5</v>
      </c>
      <c r="B8" s="3" t="str">
        <f>"00018467"</f>
        <v>00018467</v>
      </c>
    </row>
    <row r="9" spans="1:2" x14ac:dyDescent="0.25">
      <c r="A9" s="3">
        <v>6</v>
      </c>
      <c r="B9" s="3" t="str">
        <f>"00020576"</f>
        <v>00020576</v>
      </c>
    </row>
    <row r="10" spans="1:2" x14ac:dyDescent="0.25">
      <c r="A10" s="3">
        <v>7</v>
      </c>
      <c r="B10" s="3" t="str">
        <f>"00025439"</f>
        <v>00025439</v>
      </c>
    </row>
    <row r="11" spans="1:2" x14ac:dyDescent="0.25">
      <c r="A11" s="3">
        <v>8</v>
      </c>
      <c r="B11" s="3" t="str">
        <f>"00029218"</f>
        <v>00029218</v>
      </c>
    </row>
    <row r="12" spans="1:2" x14ac:dyDescent="0.25">
      <c r="A12" s="3">
        <v>9</v>
      </c>
      <c r="B12" s="3" t="str">
        <f>"00029271"</f>
        <v>00029271</v>
      </c>
    </row>
    <row r="13" spans="1:2" x14ac:dyDescent="0.25">
      <c r="A13" s="3">
        <v>10</v>
      </c>
      <c r="B13" s="3" t="str">
        <f>"00030413"</f>
        <v>00030413</v>
      </c>
    </row>
    <row r="14" spans="1:2" x14ac:dyDescent="0.25">
      <c r="A14" s="3">
        <v>11</v>
      </c>
      <c r="B14" s="3" t="str">
        <f>"00105573"</f>
        <v>00105573</v>
      </c>
    </row>
    <row r="15" spans="1:2" x14ac:dyDescent="0.25">
      <c r="A15" s="3">
        <v>12</v>
      </c>
      <c r="B15" s="3" t="str">
        <f>"00111634"</f>
        <v>00111634</v>
      </c>
    </row>
    <row r="16" spans="1:2" x14ac:dyDescent="0.25">
      <c r="A16" s="3">
        <v>13</v>
      </c>
      <c r="B16" s="3" t="str">
        <f>"00112699"</f>
        <v>00112699</v>
      </c>
    </row>
    <row r="17" spans="1:2" x14ac:dyDescent="0.25">
      <c r="A17" s="3">
        <v>14</v>
      </c>
      <c r="B17" s="3" t="str">
        <f>"00119162"</f>
        <v>00119162</v>
      </c>
    </row>
    <row r="18" spans="1:2" x14ac:dyDescent="0.25">
      <c r="A18" s="3">
        <v>15</v>
      </c>
      <c r="B18" s="3" t="str">
        <f>"00123659"</f>
        <v>00123659</v>
      </c>
    </row>
    <row r="19" spans="1:2" x14ac:dyDescent="0.25">
      <c r="A19" s="3">
        <v>16</v>
      </c>
      <c r="B19" s="3" t="str">
        <f>"00138153"</f>
        <v>00138153</v>
      </c>
    </row>
    <row r="20" spans="1:2" x14ac:dyDescent="0.25">
      <c r="A20" s="3">
        <v>17</v>
      </c>
      <c r="B20" s="3" t="str">
        <f>"00139370"</f>
        <v>00139370</v>
      </c>
    </row>
    <row r="21" spans="1:2" x14ac:dyDescent="0.25">
      <c r="A21" s="3">
        <v>18</v>
      </c>
      <c r="B21" s="3" t="str">
        <f>"00141678"</f>
        <v>00141678</v>
      </c>
    </row>
    <row r="22" spans="1:2" x14ac:dyDescent="0.25">
      <c r="A22" s="3">
        <v>19</v>
      </c>
      <c r="B22" s="3" t="str">
        <f>"00147300"</f>
        <v>00147300</v>
      </c>
    </row>
    <row r="23" spans="1:2" x14ac:dyDescent="0.25">
      <c r="A23" s="3">
        <v>20</v>
      </c>
      <c r="B23" s="3" t="str">
        <f>"00148688"</f>
        <v>00148688</v>
      </c>
    </row>
    <row r="24" spans="1:2" x14ac:dyDescent="0.25">
      <c r="A24" s="3">
        <v>21</v>
      </c>
      <c r="B24" s="3" t="str">
        <f>"00149527"</f>
        <v>00149527</v>
      </c>
    </row>
    <row r="25" spans="1:2" x14ac:dyDescent="0.25">
      <c r="A25" s="3">
        <v>22</v>
      </c>
      <c r="B25" s="3" t="str">
        <f>"00152536"</f>
        <v>00152536</v>
      </c>
    </row>
    <row r="26" spans="1:2" x14ac:dyDescent="0.25">
      <c r="A26" s="3">
        <v>23</v>
      </c>
      <c r="B26" s="3" t="str">
        <f>"00153072"</f>
        <v>00153072</v>
      </c>
    </row>
    <row r="27" spans="1:2" x14ac:dyDescent="0.25">
      <c r="A27" s="3">
        <v>24</v>
      </c>
      <c r="B27" s="3" t="str">
        <f>"00156061"</f>
        <v>00156061</v>
      </c>
    </row>
    <row r="28" spans="1:2" x14ac:dyDescent="0.25">
      <c r="A28" s="3">
        <v>25</v>
      </c>
      <c r="B28" s="3" t="str">
        <f>"00156343"</f>
        <v>00156343</v>
      </c>
    </row>
    <row r="29" spans="1:2" x14ac:dyDescent="0.25">
      <c r="A29" s="3">
        <v>26</v>
      </c>
      <c r="B29" s="3" t="str">
        <f>"00156447"</f>
        <v>00156447</v>
      </c>
    </row>
    <row r="30" spans="1:2" x14ac:dyDescent="0.25">
      <c r="A30" s="3">
        <v>27</v>
      </c>
      <c r="B30" s="3" t="str">
        <f>"00160676"</f>
        <v>00160676</v>
      </c>
    </row>
    <row r="31" spans="1:2" x14ac:dyDescent="0.25">
      <c r="A31" s="3">
        <v>28</v>
      </c>
      <c r="B31" s="3" t="str">
        <f>"00164201"</f>
        <v>00164201</v>
      </c>
    </row>
    <row r="32" spans="1:2" x14ac:dyDescent="0.25">
      <c r="A32" s="3">
        <v>29</v>
      </c>
      <c r="B32" s="3" t="str">
        <f>"00173794"</f>
        <v>00173794</v>
      </c>
    </row>
    <row r="33" spans="1:2" x14ac:dyDescent="0.25">
      <c r="A33" s="3">
        <v>30</v>
      </c>
      <c r="B33" s="3" t="str">
        <f>"00181451"</f>
        <v>00181451</v>
      </c>
    </row>
    <row r="34" spans="1:2" x14ac:dyDescent="0.25">
      <c r="A34" s="3">
        <v>31</v>
      </c>
      <c r="B34" s="3" t="str">
        <f>"00183303"</f>
        <v>00183303</v>
      </c>
    </row>
    <row r="35" spans="1:2" x14ac:dyDescent="0.25">
      <c r="A35" s="3">
        <v>32</v>
      </c>
      <c r="B35" s="3" t="str">
        <f>"00183565"</f>
        <v>00183565</v>
      </c>
    </row>
    <row r="36" spans="1:2" x14ac:dyDescent="0.25">
      <c r="A36" s="3">
        <v>33</v>
      </c>
      <c r="B36" s="3" t="str">
        <f>"00184206"</f>
        <v>00184206</v>
      </c>
    </row>
    <row r="37" spans="1:2" x14ac:dyDescent="0.25">
      <c r="A37" s="3">
        <v>34</v>
      </c>
      <c r="B37" s="3" t="str">
        <f>"00188789"</f>
        <v>00188789</v>
      </c>
    </row>
    <row r="38" spans="1:2" x14ac:dyDescent="0.25">
      <c r="A38" s="3">
        <v>35</v>
      </c>
      <c r="B38" s="3" t="str">
        <f>"00200204"</f>
        <v>00200204</v>
      </c>
    </row>
    <row r="39" spans="1:2" x14ac:dyDescent="0.25">
      <c r="A39" s="3">
        <v>36</v>
      </c>
      <c r="B39" s="3" t="str">
        <f>"00208100"</f>
        <v>00208100</v>
      </c>
    </row>
    <row r="40" spans="1:2" x14ac:dyDescent="0.25">
      <c r="A40" s="3">
        <v>37</v>
      </c>
      <c r="B40" s="3" t="str">
        <f>"00215118"</f>
        <v>00215118</v>
      </c>
    </row>
    <row r="41" spans="1:2" x14ac:dyDescent="0.25">
      <c r="A41" s="3">
        <v>38</v>
      </c>
      <c r="B41" s="3" t="str">
        <f>"00215986"</f>
        <v>00215986</v>
      </c>
    </row>
    <row r="42" spans="1:2" x14ac:dyDescent="0.25">
      <c r="A42" s="3">
        <v>39</v>
      </c>
      <c r="B42" s="3" t="str">
        <f>"00216864"</f>
        <v>00216864</v>
      </c>
    </row>
    <row r="43" spans="1:2" x14ac:dyDescent="0.25">
      <c r="A43" s="3">
        <v>40</v>
      </c>
      <c r="B43" s="3" t="str">
        <f>"00218561"</f>
        <v>00218561</v>
      </c>
    </row>
    <row r="44" spans="1:2" x14ac:dyDescent="0.25">
      <c r="A44" s="3">
        <v>41</v>
      </c>
      <c r="B44" s="3" t="str">
        <f>"00222461"</f>
        <v>00222461</v>
      </c>
    </row>
    <row r="45" spans="1:2" x14ac:dyDescent="0.25">
      <c r="A45" s="3">
        <v>42</v>
      </c>
      <c r="B45" s="3" t="str">
        <f>"00230913"</f>
        <v>00230913</v>
      </c>
    </row>
    <row r="46" spans="1:2" x14ac:dyDescent="0.25">
      <c r="A46" s="3">
        <v>43</v>
      </c>
      <c r="B46" s="3" t="str">
        <f>"00237668"</f>
        <v>00237668</v>
      </c>
    </row>
    <row r="47" spans="1:2" x14ac:dyDescent="0.25">
      <c r="A47" s="3">
        <v>44</v>
      </c>
      <c r="B47" s="3" t="str">
        <f>"00239067"</f>
        <v>00239067</v>
      </c>
    </row>
    <row r="48" spans="1:2" x14ac:dyDescent="0.25">
      <c r="A48" s="3">
        <v>45</v>
      </c>
      <c r="B48" s="3" t="str">
        <f>"00243363"</f>
        <v>00243363</v>
      </c>
    </row>
    <row r="49" spans="1:2" x14ac:dyDescent="0.25">
      <c r="A49" s="3">
        <v>46</v>
      </c>
      <c r="B49" s="3" t="str">
        <f>"00245588"</f>
        <v>00245588</v>
      </c>
    </row>
    <row r="50" spans="1:2" x14ac:dyDescent="0.25">
      <c r="A50" s="3">
        <v>47</v>
      </c>
      <c r="B50" s="3" t="str">
        <f>"00252627"</f>
        <v>00252627</v>
      </c>
    </row>
    <row r="51" spans="1:2" x14ac:dyDescent="0.25">
      <c r="A51" s="3">
        <v>48</v>
      </c>
      <c r="B51" s="3" t="str">
        <f>"00253080"</f>
        <v>00253080</v>
      </c>
    </row>
    <row r="52" spans="1:2" x14ac:dyDescent="0.25">
      <c r="A52" s="3">
        <v>49</v>
      </c>
      <c r="B52" s="3" t="str">
        <f>"00279868"</f>
        <v>00279868</v>
      </c>
    </row>
    <row r="53" spans="1:2" x14ac:dyDescent="0.25">
      <c r="A53" s="3">
        <v>50</v>
      </c>
      <c r="B53" s="3" t="str">
        <f>"00281177"</f>
        <v>00281177</v>
      </c>
    </row>
    <row r="54" spans="1:2" x14ac:dyDescent="0.25">
      <c r="A54" s="3">
        <v>51</v>
      </c>
      <c r="B54" s="3" t="str">
        <f>"00284729"</f>
        <v>00284729</v>
      </c>
    </row>
    <row r="55" spans="1:2" x14ac:dyDescent="0.25">
      <c r="A55" s="3">
        <v>52</v>
      </c>
      <c r="B55" s="3" t="str">
        <f>"00289126"</f>
        <v>00289126</v>
      </c>
    </row>
    <row r="56" spans="1:2" x14ac:dyDescent="0.25">
      <c r="A56" s="3">
        <v>53</v>
      </c>
      <c r="B56" s="3" t="str">
        <f>"00298922"</f>
        <v>00298922</v>
      </c>
    </row>
    <row r="57" spans="1:2" x14ac:dyDescent="0.25">
      <c r="A57" s="3">
        <v>54</v>
      </c>
      <c r="B57" s="3" t="str">
        <f>"00301557"</f>
        <v>00301557</v>
      </c>
    </row>
    <row r="58" spans="1:2" x14ac:dyDescent="0.25">
      <c r="A58" s="3">
        <v>55</v>
      </c>
      <c r="B58" s="3" t="str">
        <f>"00309078"</f>
        <v>00309078</v>
      </c>
    </row>
    <row r="59" spans="1:2" x14ac:dyDescent="0.25">
      <c r="A59" s="3">
        <v>56</v>
      </c>
      <c r="B59" s="3" t="str">
        <f>"00315697"</f>
        <v>00315697</v>
      </c>
    </row>
    <row r="60" spans="1:2" x14ac:dyDescent="0.25">
      <c r="A60" s="3">
        <v>57</v>
      </c>
      <c r="B60" s="3" t="str">
        <f>"00317638"</f>
        <v>00317638</v>
      </c>
    </row>
    <row r="61" spans="1:2" x14ac:dyDescent="0.25">
      <c r="A61" s="3">
        <v>58</v>
      </c>
      <c r="B61" s="3" t="str">
        <f>"00324704"</f>
        <v>00324704</v>
      </c>
    </row>
    <row r="62" spans="1:2" x14ac:dyDescent="0.25">
      <c r="A62" s="3">
        <v>59</v>
      </c>
      <c r="B62" s="3" t="str">
        <f>"00337425"</f>
        <v>00337425</v>
      </c>
    </row>
    <row r="63" spans="1:2" x14ac:dyDescent="0.25">
      <c r="A63" s="3">
        <v>60</v>
      </c>
      <c r="B63" s="3" t="str">
        <f>"00371618"</f>
        <v>00371618</v>
      </c>
    </row>
    <row r="64" spans="1:2" x14ac:dyDescent="0.25">
      <c r="A64" s="3">
        <v>61</v>
      </c>
      <c r="B64" s="3" t="str">
        <f>"00425905"</f>
        <v>00425905</v>
      </c>
    </row>
    <row r="65" spans="1:2" x14ac:dyDescent="0.25">
      <c r="A65" s="3">
        <v>62</v>
      </c>
      <c r="B65" s="3" t="str">
        <f>"00426129"</f>
        <v>00426129</v>
      </c>
    </row>
    <row r="66" spans="1:2" x14ac:dyDescent="0.25">
      <c r="A66" s="3">
        <v>63</v>
      </c>
      <c r="B66" s="3" t="str">
        <f>"00428296"</f>
        <v>00428296</v>
      </c>
    </row>
    <row r="67" spans="1:2" x14ac:dyDescent="0.25">
      <c r="A67" s="3">
        <v>64</v>
      </c>
      <c r="B67" s="3" t="str">
        <f>"00430890"</f>
        <v>00430890</v>
      </c>
    </row>
    <row r="68" spans="1:2" x14ac:dyDescent="0.25">
      <c r="A68" s="3">
        <v>65</v>
      </c>
      <c r="B68" s="3" t="str">
        <f>"00443585"</f>
        <v>00443585</v>
      </c>
    </row>
    <row r="69" spans="1:2" x14ac:dyDescent="0.25">
      <c r="A69" s="3">
        <v>66</v>
      </c>
      <c r="B69" s="3" t="str">
        <f>"00462973"</f>
        <v>00462973</v>
      </c>
    </row>
    <row r="70" spans="1:2" x14ac:dyDescent="0.25">
      <c r="A70" s="3">
        <v>67</v>
      </c>
      <c r="B70" s="3" t="str">
        <f>"00463405"</f>
        <v>00463405</v>
      </c>
    </row>
    <row r="71" spans="1:2" x14ac:dyDescent="0.25">
      <c r="A71" s="3">
        <v>68</v>
      </c>
      <c r="B71" s="3" t="str">
        <f>"00463768"</f>
        <v>00463768</v>
      </c>
    </row>
    <row r="72" spans="1:2" x14ac:dyDescent="0.25">
      <c r="A72" s="3">
        <v>69</v>
      </c>
      <c r="B72" s="3" t="str">
        <f>"00467786"</f>
        <v>00467786</v>
      </c>
    </row>
    <row r="73" spans="1:2" x14ac:dyDescent="0.25">
      <c r="A73" s="3">
        <v>70</v>
      </c>
      <c r="B73" s="3" t="str">
        <f>"00468902"</f>
        <v>00468902</v>
      </c>
    </row>
    <row r="74" spans="1:2" x14ac:dyDescent="0.25">
      <c r="A74" s="3">
        <v>71</v>
      </c>
      <c r="B74" s="3" t="str">
        <f>"00469844"</f>
        <v>00469844</v>
      </c>
    </row>
    <row r="75" spans="1:2" x14ac:dyDescent="0.25">
      <c r="A75" s="3">
        <v>72</v>
      </c>
      <c r="B75" s="3" t="str">
        <f>"00475393"</f>
        <v>00475393</v>
      </c>
    </row>
    <row r="76" spans="1:2" x14ac:dyDescent="0.25">
      <c r="A76" s="3">
        <v>73</v>
      </c>
      <c r="B76" s="3" t="str">
        <f>"00480923"</f>
        <v>00480923</v>
      </c>
    </row>
    <row r="77" spans="1:2" x14ac:dyDescent="0.25">
      <c r="A77" s="3">
        <v>74</v>
      </c>
      <c r="B77" s="3" t="str">
        <f>"00486561"</f>
        <v>00486561</v>
      </c>
    </row>
    <row r="78" spans="1:2" x14ac:dyDescent="0.25">
      <c r="A78" s="3">
        <v>75</v>
      </c>
      <c r="B78" s="3" t="str">
        <f>"00487443"</f>
        <v>00487443</v>
      </c>
    </row>
    <row r="79" spans="1:2" x14ac:dyDescent="0.25">
      <c r="A79" s="3">
        <v>76</v>
      </c>
      <c r="B79" s="3" t="str">
        <f>"00488741"</f>
        <v>00488741</v>
      </c>
    </row>
    <row r="80" spans="1:2" x14ac:dyDescent="0.25">
      <c r="A80" s="3">
        <v>77</v>
      </c>
      <c r="B80" s="3" t="str">
        <f>"00490785"</f>
        <v>00490785</v>
      </c>
    </row>
    <row r="81" spans="1:2" x14ac:dyDescent="0.25">
      <c r="A81" s="3">
        <v>78</v>
      </c>
      <c r="B81" s="3" t="str">
        <f>"00494913"</f>
        <v>00494913</v>
      </c>
    </row>
    <row r="82" spans="1:2" x14ac:dyDescent="0.25">
      <c r="A82" s="3">
        <v>79</v>
      </c>
      <c r="B82" s="3" t="str">
        <f>"00498263"</f>
        <v>00498263</v>
      </c>
    </row>
    <row r="83" spans="1:2" x14ac:dyDescent="0.25">
      <c r="A83" s="3">
        <v>80</v>
      </c>
      <c r="B83" s="3" t="str">
        <f>"00543855"</f>
        <v>00543855</v>
      </c>
    </row>
    <row r="84" spans="1:2" x14ac:dyDescent="0.25">
      <c r="A84" s="3">
        <v>81</v>
      </c>
      <c r="B84" s="3" t="str">
        <f>"00544112"</f>
        <v>00544112</v>
      </c>
    </row>
    <row r="85" spans="1:2" x14ac:dyDescent="0.25">
      <c r="A85" s="3">
        <v>82</v>
      </c>
      <c r="B85" s="3" t="str">
        <f>"00547408"</f>
        <v>00547408</v>
      </c>
    </row>
    <row r="86" spans="1:2" x14ac:dyDescent="0.25">
      <c r="A86" s="3">
        <v>83</v>
      </c>
      <c r="B86" s="3" t="str">
        <f>"00548213"</f>
        <v>00548213</v>
      </c>
    </row>
    <row r="87" spans="1:2" x14ac:dyDescent="0.25">
      <c r="A87" s="3">
        <v>84</v>
      </c>
      <c r="B87" s="3" t="str">
        <f>"00550521"</f>
        <v>00550521</v>
      </c>
    </row>
    <row r="88" spans="1:2" x14ac:dyDescent="0.25">
      <c r="A88" s="3">
        <v>85</v>
      </c>
      <c r="B88" s="3" t="str">
        <f>"00567391"</f>
        <v>00567391</v>
      </c>
    </row>
    <row r="89" spans="1:2" x14ac:dyDescent="0.25">
      <c r="A89" s="3">
        <v>86</v>
      </c>
      <c r="B89" s="3" t="str">
        <f>"00654030"</f>
        <v>00654030</v>
      </c>
    </row>
    <row r="90" spans="1:2" x14ac:dyDescent="0.25">
      <c r="A90" s="3">
        <v>87</v>
      </c>
      <c r="B90" s="3" t="str">
        <f>"00660502"</f>
        <v>00660502</v>
      </c>
    </row>
    <row r="91" spans="1:2" x14ac:dyDescent="0.25">
      <c r="A91" s="3">
        <v>88</v>
      </c>
      <c r="B91" s="3" t="str">
        <f>"00668236"</f>
        <v>00668236</v>
      </c>
    </row>
    <row r="92" spans="1:2" x14ac:dyDescent="0.25">
      <c r="A92" s="3">
        <v>89</v>
      </c>
      <c r="B92" s="3" t="str">
        <f>"00670188"</f>
        <v>00670188</v>
      </c>
    </row>
    <row r="93" spans="1:2" x14ac:dyDescent="0.25">
      <c r="A93" s="3">
        <v>90</v>
      </c>
      <c r="B93" s="3" t="str">
        <f>"00687348"</f>
        <v>00687348</v>
      </c>
    </row>
    <row r="94" spans="1:2" x14ac:dyDescent="0.25">
      <c r="A94" s="3">
        <v>91</v>
      </c>
      <c r="B94" s="3" t="str">
        <f>"00689724"</f>
        <v>00689724</v>
      </c>
    </row>
    <row r="95" spans="1:2" x14ac:dyDescent="0.25">
      <c r="A95" s="3">
        <v>92</v>
      </c>
      <c r="B95" s="3" t="str">
        <f>"00691175"</f>
        <v>00691175</v>
      </c>
    </row>
    <row r="96" spans="1:2" x14ac:dyDescent="0.25">
      <c r="A96" s="3">
        <v>93</v>
      </c>
      <c r="B96" s="3" t="str">
        <f>"00694324"</f>
        <v>00694324</v>
      </c>
    </row>
    <row r="97" spans="1:2" x14ac:dyDescent="0.25">
      <c r="A97" s="3">
        <v>94</v>
      </c>
      <c r="B97" s="3" t="str">
        <f>"00696660"</f>
        <v>00696660</v>
      </c>
    </row>
    <row r="98" spans="1:2" x14ac:dyDescent="0.25">
      <c r="A98" s="3">
        <v>95</v>
      </c>
      <c r="B98" s="3" t="str">
        <f>"00697761"</f>
        <v>00697761</v>
      </c>
    </row>
    <row r="99" spans="1:2" x14ac:dyDescent="0.25">
      <c r="A99" s="3">
        <v>96</v>
      </c>
      <c r="B99" s="3" t="str">
        <f>"00698784"</f>
        <v>00698784</v>
      </c>
    </row>
    <row r="100" spans="1:2" x14ac:dyDescent="0.25">
      <c r="A100" s="3">
        <v>97</v>
      </c>
      <c r="B100" s="3" t="str">
        <f>"00710618"</f>
        <v>00710618</v>
      </c>
    </row>
    <row r="101" spans="1:2" x14ac:dyDescent="0.25">
      <c r="A101" s="3">
        <v>98</v>
      </c>
      <c r="B101" s="3" t="str">
        <f>"00713462"</f>
        <v>00713462</v>
      </c>
    </row>
    <row r="102" spans="1:2" x14ac:dyDescent="0.25">
      <c r="A102" s="3">
        <v>99</v>
      </c>
      <c r="B102" s="3" t="str">
        <f>"00713774"</f>
        <v>00713774</v>
      </c>
    </row>
    <row r="103" spans="1:2" x14ac:dyDescent="0.25">
      <c r="A103" s="3">
        <v>100</v>
      </c>
      <c r="B103" s="3" t="str">
        <f>"00714540"</f>
        <v>00714540</v>
      </c>
    </row>
    <row r="104" spans="1:2" x14ac:dyDescent="0.25">
      <c r="A104" s="3">
        <v>101</v>
      </c>
      <c r="B104" s="3" t="str">
        <f>"00716961"</f>
        <v>00716961</v>
      </c>
    </row>
    <row r="105" spans="1:2" x14ac:dyDescent="0.25">
      <c r="A105" s="3">
        <v>102</v>
      </c>
      <c r="B105" s="3" t="str">
        <f>"00717539"</f>
        <v>00717539</v>
      </c>
    </row>
    <row r="106" spans="1:2" x14ac:dyDescent="0.25">
      <c r="A106" s="3">
        <v>103</v>
      </c>
      <c r="B106" s="3" t="str">
        <f>"00721221"</f>
        <v>00721221</v>
      </c>
    </row>
    <row r="107" spans="1:2" x14ac:dyDescent="0.25">
      <c r="A107" s="3">
        <v>104</v>
      </c>
      <c r="B107" s="3" t="str">
        <f>"00722777"</f>
        <v>00722777</v>
      </c>
    </row>
    <row r="108" spans="1:2" x14ac:dyDescent="0.25">
      <c r="A108" s="3">
        <v>105</v>
      </c>
      <c r="B108" s="3" t="str">
        <f>"00723344"</f>
        <v>00723344</v>
      </c>
    </row>
    <row r="109" spans="1:2" x14ac:dyDescent="0.25">
      <c r="A109" s="3">
        <v>106</v>
      </c>
      <c r="B109" s="3" t="str">
        <f>"00724617"</f>
        <v>00724617</v>
      </c>
    </row>
    <row r="110" spans="1:2" x14ac:dyDescent="0.25">
      <c r="A110" s="3">
        <v>107</v>
      </c>
      <c r="B110" s="3" t="str">
        <f>"00727954"</f>
        <v>00727954</v>
      </c>
    </row>
    <row r="111" spans="1:2" x14ac:dyDescent="0.25">
      <c r="A111" s="3">
        <v>108</v>
      </c>
      <c r="B111" s="3" t="str">
        <f>"00728056"</f>
        <v>00728056</v>
      </c>
    </row>
    <row r="112" spans="1:2" x14ac:dyDescent="0.25">
      <c r="A112" s="3">
        <v>109</v>
      </c>
      <c r="B112" s="3" t="str">
        <f>"00729491"</f>
        <v>00729491</v>
      </c>
    </row>
    <row r="113" spans="1:2" x14ac:dyDescent="0.25">
      <c r="A113" s="3">
        <v>110</v>
      </c>
      <c r="B113" s="3" t="str">
        <f>"00732795"</f>
        <v>00732795</v>
      </c>
    </row>
    <row r="114" spans="1:2" x14ac:dyDescent="0.25">
      <c r="A114" s="3">
        <v>111</v>
      </c>
      <c r="B114" s="3" t="str">
        <f>"00754349"</f>
        <v>00754349</v>
      </c>
    </row>
    <row r="115" spans="1:2" x14ac:dyDescent="0.25">
      <c r="A115" s="3">
        <v>112</v>
      </c>
      <c r="B115" s="3" t="str">
        <f>"00757043"</f>
        <v>00757043</v>
      </c>
    </row>
    <row r="116" spans="1:2" x14ac:dyDescent="0.25">
      <c r="A116" s="3">
        <v>113</v>
      </c>
      <c r="B116" s="3" t="str">
        <f>"00757154"</f>
        <v>00757154</v>
      </c>
    </row>
    <row r="117" spans="1:2" x14ac:dyDescent="0.25">
      <c r="A117" s="3">
        <v>114</v>
      </c>
      <c r="B117" s="3" t="str">
        <f>"00757456"</f>
        <v>00757456</v>
      </c>
    </row>
    <row r="118" spans="1:2" x14ac:dyDescent="0.25">
      <c r="A118" s="3">
        <v>115</v>
      </c>
      <c r="B118" s="3" t="str">
        <f>"00758676"</f>
        <v>00758676</v>
      </c>
    </row>
    <row r="119" spans="1:2" x14ac:dyDescent="0.25">
      <c r="A119" s="3">
        <v>116</v>
      </c>
      <c r="B119" s="3" t="str">
        <f>"00762648"</f>
        <v>00762648</v>
      </c>
    </row>
    <row r="120" spans="1:2" x14ac:dyDescent="0.25">
      <c r="A120" s="3">
        <v>117</v>
      </c>
      <c r="B120" s="3" t="str">
        <f>"00768437"</f>
        <v>00768437</v>
      </c>
    </row>
    <row r="121" spans="1:2" x14ac:dyDescent="0.25">
      <c r="A121" s="3">
        <v>118</v>
      </c>
      <c r="B121" s="3" t="str">
        <f>"00768683"</f>
        <v>00768683</v>
      </c>
    </row>
    <row r="122" spans="1:2" x14ac:dyDescent="0.25">
      <c r="A122" s="3">
        <v>119</v>
      </c>
      <c r="B122" s="3" t="str">
        <f>"00768980"</f>
        <v>00768980</v>
      </c>
    </row>
    <row r="123" spans="1:2" x14ac:dyDescent="0.25">
      <c r="A123" s="3">
        <v>120</v>
      </c>
      <c r="B123" s="3" t="str">
        <f>"00770131"</f>
        <v>00770131</v>
      </c>
    </row>
    <row r="124" spans="1:2" x14ac:dyDescent="0.25">
      <c r="A124" s="3">
        <v>121</v>
      </c>
      <c r="B124" s="3" t="str">
        <f>"00770589"</f>
        <v>00770589</v>
      </c>
    </row>
    <row r="125" spans="1:2" x14ac:dyDescent="0.25">
      <c r="A125" s="3">
        <v>122</v>
      </c>
      <c r="B125" s="3" t="str">
        <f>"00770612"</f>
        <v>00770612</v>
      </c>
    </row>
    <row r="126" spans="1:2" x14ac:dyDescent="0.25">
      <c r="A126" s="3">
        <v>123</v>
      </c>
      <c r="B126" s="3" t="str">
        <f>"00770710"</f>
        <v>00770710</v>
      </c>
    </row>
    <row r="127" spans="1:2" x14ac:dyDescent="0.25">
      <c r="A127" s="3">
        <v>124</v>
      </c>
      <c r="B127" s="3" t="str">
        <f>"00770925"</f>
        <v>00770925</v>
      </c>
    </row>
    <row r="128" spans="1:2" x14ac:dyDescent="0.25">
      <c r="A128" s="3">
        <v>125</v>
      </c>
      <c r="B128" s="3" t="str">
        <f>"00770950"</f>
        <v>00770950</v>
      </c>
    </row>
    <row r="129" spans="1:2" x14ac:dyDescent="0.25">
      <c r="A129" s="3">
        <v>126</v>
      </c>
      <c r="B129" s="3" t="str">
        <f>"00770961"</f>
        <v>00770961</v>
      </c>
    </row>
    <row r="130" spans="1:2" x14ac:dyDescent="0.25">
      <c r="A130" s="3">
        <v>127</v>
      </c>
      <c r="B130" s="3" t="str">
        <f>"00771087"</f>
        <v>00771087</v>
      </c>
    </row>
    <row r="131" spans="1:2" x14ac:dyDescent="0.25">
      <c r="A131" s="3">
        <v>128</v>
      </c>
      <c r="B131" s="3" t="str">
        <f>"00771090"</f>
        <v>00771090</v>
      </c>
    </row>
    <row r="132" spans="1:2" x14ac:dyDescent="0.25">
      <c r="A132" s="3">
        <v>129</v>
      </c>
      <c r="B132" s="3" t="str">
        <f>"00771179"</f>
        <v>00771179</v>
      </c>
    </row>
    <row r="133" spans="1:2" x14ac:dyDescent="0.25">
      <c r="A133" s="3">
        <v>130</v>
      </c>
      <c r="B133" s="3" t="str">
        <f>"00771445"</f>
        <v>00771445</v>
      </c>
    </row>
    <row r="134" spans="1:2" x14ac:dyDescent="0.25">
      <c r="A134" s="3">
        <v>131</v>
      </c>
      <c r="B134" s="3" t="str">
        <f>"00771482"</f>
        <v>00771482</v>
      </c>
    </row>
    <row r="135" spans="1:2" x14ac:dyDescent="0.25">
      <c r="A135" s="3">
        <v>132</v>
      </c>
      <c r="B135" s="3" t="str">
        <f>"00771509"</f>
        <v>00771509</v>
      </c>
    </row>
    <row r="136" spans="1:2" x14ac:dyDescent="0.25">
      <c r="A136" s="3">
        <v>133</v>
      </c>
      <c r="B136" s="3" t="str">
        <f>"00771673"</f>
        <v>00771673</v>
      </c>
    </row>
    <row r="137" spans="1:2" x14ac:dyDescent="0.25">
      <c r="A137" s="3">
        <v>134</v>
      </c>
      <c r="B137" s="3" t="str">
        <f>"00771992"</f>
        <v>00771992</v>
      </c>
    </row>
    <row r="138" spans="1:2" x14ac:dyDescent="0.25">
      <c r="A138" s="3">
        <v>135</v>
      </c>
      <c r="B138" s="3" t="str">
        <f>"00772531"</f>
        <v>00772531</v>
      </c>
    </row>
    <row r="139" spans="1:2" x14ac:dyDescent="0.25">
      <c r="A139" s="3">
        <v>136</v>
      </c>
      <c r="B139" s="3" t="str">
        <f>"00772562"</f>
        <v>00772562</v>
      </c>
    </row>
    <row r="140" spans="1:2" x14ac:dyDescent="0.25">
      <c r="A140" s="3">
        <v>137</v>
      </c>
      <c r="B140" s="3" t="str">
        <f>"00772786"</f>
        <v>00772786</v>
      </c>
    </row>
    <row r="141" spans="1:2" x14ac:dyDescent="0.25">
      <c r="A141" s="3">
        <v>138</v>
      </c>
      <c r="B141" s="3" t="str">
        <f>"200801001419"</f>
        <v>200801001419</v>
      </c>
    </row>
    <row r="142" spans="1:2" x14ac:dyDescent="0.25">
      <c r="A142" s="3">
        <v>139</v>
      </c>
      <c r="B142" s="3" t="str">
        <f>"200801004621"</f>
        <v>200801004621</v>
      </c>
    </row>
    <row r="143" spans="1:2" x14ac:dyDescent="0.25">
      <c r="A143" s="3">
        <v>140</v>
      </c>
      <c r="B143" s="3" t="str">
        <f>"200801008440"</f>
        <v>200801008440</v>
      </c>
    </row>
    <row r="144" spans="1:2" x14ac:dyDescent="0.25">
      <c r="A144" s="3">
        <v>141</v>
      </c>
      <c r="B144" s="3" t="str">
        <f>"200801009082"</f>
        <v>200801009082</v>
      </c>
    </row>
    <row r="145" spans="1:2" x14ac:dyDescent="0.25">
      <c r="A145" s="3">
        <v>142</v>
      </c>
      <c r="B145" s="3" t="str">
        <f>"200801010264"</f>
        <v>200801010264</v>
      </c>
    </row>
    <row r="146" spans="1:2" x14ac:dyDescent="0.25">
      <c r="A146" s="3">
        <v>143</v>
      </c>
      <c r="B146" s="3" t="str">
        <f>"200802000163"</f>
        <v>200802000163</v>
      </c>
    </row>
    <row r="147" spans="1:2" x14ac:dyDescent="0.25">
      <c r="A147" s="3">
        <v>144</v>
      </c>
      <c r="B147" s="3" t="str">
        <f>"200802002786"</f>
        <v>200802002786</v>
      </c>
    </row>
    <row r="148" spans="1:2" x14ac:dyDescent="0.25">
      <c r="A148" s="3">
        <v>145</v>
      </c>
      <c r="B148" s="3" t="str">
        <f>"200802008704"</f>
        <v>200802008704</v>
      </c>
    </row>
    <row r="149" spans="1:2" x14ac:dyDescent="0.25">
      <c r="A149" s="3">
        <v>146</v>
      </c>
      <c r="B149" s="3" t="str">
        <f>"200802008757"</f>
        <v>200802008757</v>
      </c>
    </row>
    <row r="150" spans="1:2" x14ac:dyDescent="0.25">
      <c r="A150" s="3">
        <v>147</v>
      </c>
      <c r="B150" s="3" t="str">
        <f>"200802008833"</f>
        <v>200802008833</v>
      </c>
    </row>
    <row r="151" spans="1:2" x14ac:dyDescent="0.25">
      <c r="A151" s="3">
        <v>148</v>
      </c>
      <c r="B151" s="3" t="str">
        <f>"200802009065"</f>
        <v>200802009065</v>
      </c>
    </row>
    <row r="152" spans="1:2" x14ac:dyDescent="0.25">
      <c r="A152" s="3">
        <v>149</v>
      </c>
      <c r="B152" s="3" t="str">
        <f>"200803001066"</f>
        <v>200803001066</v>
      </c>
    </row>
    <row r="153" spans="1:2" x14ac:dyDescent="0.25">
      <c r="A153" s="3">
        <v>150</v>
      </c>
      <c r="B153" s="3" t="str">
        <f>"200805001054"</f>
        <v>200805001054</v>
      </c>
    </row>
    <row r="154" spans="1:2" x14ac:dyDescent="0.25">
      <c r="A154" s="3">
        <v>151</v>
      </c>
      <c r="B154" s="3" t="str">
        <f>"200806000242"</f>
        <v>200806000242</v>
      </c>
    </row>
    <row r="155" spans="1:2" x14ac:dyDescent="0.25">
      <c r="A155" s="3">
        <v>152</v>
      </c>
      <c r="B155" s="3" t="str">
        <f>"200806000911"</f>
        <v>200806000911</v>
      </c>
    </row>
    <row r="156" spans="1:2" x14ac:dyDescent="0.25">
      <c r="A156" s="3">
        <v>153</v>
      </c>
      <c r="B156" s="3" t="str">
        <f>"200811000551"</f>
        <v>200811000551</v>
      </c>
    </row>
    <row r="157" spans="1:2" x14ac:dyDescent="0.25">
      <c r="A157" s="3">
        <v>154</v>
      </c>
      <c r="B157" s="3" t="str">
        <f>"200902000031"</f>
        <v>200902000031</v>
      </c>
    </row>
    <row r="158" spans="1:2" x14ac:dyDescent="0.25">
      <c r="A158" s="3">
        <v>155</v>
      </c>
      <c r="B158" s="3" t="str">
        <f>"200905000247"</f>
        <v>200905000247</v>
      </c>
    </row>
    <row r="159" spans="1:2" x14ac:dyDescent="0.25">
      <c r="A159" s="3">
        <v>156</v>
      </c>
      <c r="B159" s="3" t="str">
        <f>"200910000170"</f>
        <v>200910000170</v>
      </c>
    </row>
    <row r="160" spans="1:2" x14ac:dyDescent="0.25">
      <c r="A160" s="3">
        <v>157</v>
      </c>
      <c r="B160" s="3" t="str">
        <f>"201001000032"</f>
        <v>201001000032</v>
      </c>
    </row>
    <row r="161" spans="1:2" x14ac:dyDescent="0.25">
      <c r="A161" s="3">
        <v>158</v>
      </c>
      <c r="B161" s="3" t="str">
        <f>"201001000432"</f>
        <v>201001000432</v>
      </c>
    </row>
    <row r="162" spans="1:2" x14ac:dyDescent="0.25">
      <c r="A162" s="3">
        <v>159</v>
      </c>
      <c r="B162" s="3" t="str">
        <f>"201002000109"</f>
        <v>201002000109</v>
      </c>
    </row>
    <row r="163" spans="1:2" x14ac:dyDescent="0.25">
      <c r="A163" s="3">
        <v>160</v>
      </c>
      <c r="B163" s="3" t="str">
        <f>"201007000027"</f>
        <v>201007000027</v>
      </c>
    </row>
    <row r="164" spans="1:2" x14ac:dyDescent="0.25">
      <c r="A164" s="3">
        <v>161</v>
      </c>
      <c r="B164" s="3" t="str">
        <f>"201010000121"</f>
        <v>201010000121</v>
      </c>
    </row>
    <row r="165" spans="1:2" x14ac:dyDescent="0.25">
      <c r="A165" s="3">
        <v>162</v>
      </c>
      <c r="B165" s="3" t="str">
        <f>"201204000121"</f>
        <v>201204000121</v>
      </c>
    </row>
    <row r="166" spans="1:2" x14ac:dyDescent="0.25">
      <c r="A166" s="3">
        <v>163</v>
      </c>
      <c r="B166" s="3" t="str">
        <f>"201207000137"</f>
        <v>201207000137</v>
      </c>
    </row>
    <row r="167" spans="1:2" x14ac:dyDescent="0.25">
      <c r="A167" s="3">
        <v>164</v>
      </c>
      <c r="B167" s="3" t="str">
        <f>"201401000549"</f>
        <v>201401000549</v>
      </c>
    </row>
    <row r="168" spans="1:2" x14ac:dyDescent="0.25">
      <c r="A168" s="3">
        <v>165</v>
      </c>
      <c r="B168" s="3" t="str">
        <f>"201402000097"</f>
        <v>201402000097</v>
      </c>
    </row>
    <row r="169" spans="1:2" x14ac:dyDescent="0.25">
      <c r="A169" s="3">
        <v>166</v>
      </c>
      <c r="B169" s="3" t="str">
        <f>"201402001365"</f>
        <v>201402001365</v>
      </c>
    </row>
    <row r="170" spans="1:2" x14ac:dyDescent="0.25">
      <c r="A170" s="3">
        <v>167</v>
      </c>
      <c r="B170" s="3" t="str">
        <f>"201402005702"</f>
        <v>201402005702</v>
      </c>
    </row>
    <row r="171" spans="1:2" x14ac:dyDescent="0.25">
      <c r="A171" s="3">
        <v>168</v>
      </c>
      <c r="B171" s="3" t="str">
        <f>"201402007695"</f>
        <v>201402007695</v>
      </c>
    </row>
    <row r="172" spans="1:2" x14ac:dyDescent="0.25">
      <c r="A172" s="3">
        <v>169</v>
      </c>
      <c r="B172" s="3" t="str">
        <f>"201402009551"</f>
        <v>201402009551</v>
      </c>
    </row>
    <row r="173" spans="1:2" x14ac:dyDescent="0.25">
      <c r="A173" s="3">
        <v>170</v>
      </c>
      <c r="B173" s="3" t="str">
        <f>"201402010477"</f>
        <v>201402010477</v>
      </c>
    </row>
    <row r="174" spans="1:2" x14ac:dyDescent="0.25">
      <c r="A174" s="3">
        <v>171</v>
      </c>
      <c r="B174" s="3" t="str">
        <f>"201402010821"</f>
        <v>201402010821</v>
      </c>
    </row>
    <row r="175" spans="1:2" x14ac:dyDescent="0.25">
      <c r="A175" s="3">
        <v>172</v>
      </c>
      <c r="B175" s="3" t="str">
        <f>"201402011877"</f>
        <v>201402011877</v>
      </c>
    </row>
    <row r="176" spans="1:2" x14ac:dyDescent="0.25">
      <c r="A176" s="3">
        <v>173</v>
      </c>
      <c r="B176" s="3" t="str">
        <f>"201405000649"</f>
        <v>201405000649</v>
      </c>
    </row>
    <row r="177" spans="1:2" x14ac:dyDescent="0.25">
      <c r="A177" s="3">
        <v>174</v>
      </c>
      <c r="B177" s="3" t="str">
        <f>"201405000904"</f>
        <v>201405000904</v>
      </c>
    </row>
    <row r="178" spans="1:2" x14ac:dyDescent="0.25">
      <c r="A178" s="3">
        <v>175</v>
      </c>
      <c r="B178" s="3" t="str">
        <f>"201405000960"</f>
        <v>201405000960</v>
      </c>
    </row>
    <row r="179" spans="1:2" x14ac:dyDescent="0.25">
      <c r="A179" s="3">
        <v>176</v>
      </c>
      <c r="B179" s="3" t="str">
        <f>"201405001337"</f>
        <v>201405001337</v>
      </c>
    </row>
    <row r="180" spans="1:2" x14ac:dyDescent="0.25">
      <c r="A180" s="3">
        <v>177</v>
      </c>
      <c r="B180" s="3" t="str">
        <f>"201405001538"</f>
        <v>201405001538</v>
      </c>
    </row>
    <row r="181" spans="1:2" x14ac:dyDescent="0.25">
      <c r="A181" s="3">
        <v>178</v>
      </c>
      <c r="B181" s="3" t="str">
        <f>"201405002293"</f>
        <v>201405002293</v>
      </c>
    </row>
    <row r="182" spans="1:2" x14ac:dyDescent="0.25">
      <c r="A182" s="3">
        <v>179</v>
      </c>
      <c r="B182" s="3" t="str">
        <f>"201406000788"</f>
        <v>201406000788</v>
      </c>
    </row>
    <row r="183" spans="1:2" x14ac:dyDescent="0.25">
      <c r="A183" s="3">
        <v>180</v>
      </c>
      <c r="B183" s="3" t="str">
        <f>"201406002176"</f>
        <v>201406002176</v>
      </c>
    </row>
    <row r="184" spans="1:2" x14ac:dyDescent="0.25">
      <c r="A184" s="3">
        <v>181</v>
      </c>
      <c r="B184" s="3" t="str">
        <f>"201406007021"</f>
        <v>201406007021</v>
      </c>
    </row>
    <row r="185" spans="1:2" x14ac:dyDescent="0.25">
      <c r="A185" s="3">
        <v>182</v>
      </c>
      <c r="B185" s="3" t="str">
        <f>"201406008000"</f>
        <v>201406008000</v>
      </c>
    </row>
    <row r="186" spans="1:2" x14ac:dyDescent="0.25">
      <c r="A186" s="3">
        <v>183</v>
      </c>
      <c r="B186" s="3" t="str">
        <f>"201406019263"</f>
        <v>201406019263</v>
      </c>
    </row>
    <row r="187" spans="1:2" x14ac:dyDescent="0.25">
      <c r="A187" s="3">
        <v>184</v>
      </c>
      <c r="B187" s="3" t="str">
        <f>"201407000238"</f>
        <v>201407000238</v>
      </c>
    </row>
    <row r="188" spans="1:2" x14ac:dyDescent="0.25">
      <c r="A188" s="3">
        <v>185</v>
      </c>
      <c r="B188" s="3" t="str">
        <f>"201409002851"</f>
        <v>201409002851</v>
      </c>
    </row>
    <row r="189" spans="1:2" x14ac:dyDescent="0.25">
      <c r="A189" s="3">
        <v>186</v>
      </c>
      <c r="B189" s="3" t="str">
        <f>"201409005541"</f>
        <v>201409005541</v>
      </c>
    </row>
    <row r="190" spans="1:2" x14ac:dyDescent="0.25">
      <c r="A190" s="3">
        <v>187</v>
      </c>
      <c r="B190" s="3" t="str">
        <f>"201409006479"</f>
        <v>201409006479</v>
      </c>
    </row>
    <row r="191" spans="1:2" x14ac:dyDescent="0.25">
      <c r="A191" s="3">
        <v>188</v>
      </c>
      <c r="B191" s="3" t="str">
        <f>"201410000175"</f>
        <v>201410000175</v>
      </c>
    </row>
    <row r="192" spans="1:2" x14ac:dyDescent="0.25">
      <c r="A192" s="3">
        <v>189</v>
      </c>
      <c r="B192" s="3" t="str">
        <f>"201410001535"</f>
        <v>201410001535</v>
      </c>
    </row>
    <row r="193" spans="1:2" x14ac:dyDescent="0.25">
      <c r="A193" s="3">
        <v>190</v>
      </c>
      <c r="B193" s="3" t="str">
        <f>"201410008014"</f>
        <v>201410008014</v>
      </c>
    </row>
    <row r="194" spans="1:2" x14ac:dyDescent="0.25">
      <c r="A194" s="3">
        <v>191</v>
      </c>
      <c r="B194" s="3" t="str">
        <f>"201410008019"</f>
        <v>201410008019</v>
      </c>
    </row>
    <row r="195" spans="1:2" x14ac:dyDescent="0.25">
      <c r="A195" s="3">
        <v>192</v>
      </c>
      <c r="B195" s="3" t="str">
        <f>"201411001216"</f>
        <v>201411001216</v>
      </c>
    </row>
    <row r="196" spans="1:2" x14ac:dyDescent="0.25">
      <c r="A196" s="3">
        <v>193</v>
      </c>
      <c r="B196" s="3" t="str">
        <f>"201411002266"</f>
        <v>201411002266</v>
      </c>
    </row>
    <row r="197" spans="1:2" x14ac:dyDescent="0.25">
      <c r="A197" s="3">
        <v>194</v>
      </c>
      <c r="B197" s="3" t="str">
        <f>"201411002966"</f>
        <v>201411002966</v>
      </c>
    </row>
    <row r="198" spans="1:2" x14ac:dyDescent="0.25">
      <c r="A198" s="3">
        <v>195</v>
      </c>
      <c r="B198" s="3" t="str">
        <f>"201412000704"</f>
        <v>201412000704</v>
      </c>
    </row>
    <row r="199" spans="1:2" x14ac:dyDescent="0.25">
      <c r="A199" s="3">
        <v>196</v>
      </c>
      <c r="B199" s="3" t="str">
        <f>"201412001177"</f>
        <v>201412001177</v>
      </c>
    </row>
    <row r="200" spans="1:2" x14ac:dyDescent="0.25">
      <c r="A200" s="3">
        <v>197</v>
      </c>
      <c r="B200" s="3" t="str">
        <f>"201412001496"</f>
        <v>201412001496</v>
      </c>
    </row>
    <row r="201" spans="1:2" x14ac:dyDescent="0.25">
      <c r="A201" s="3">
        <v>198</v>
      </c>
      <c r="B201" s="3" t="str">
        <f>"201412002884"</f>
        <v>201412002884</v>
      </c>
    </row>
    <row r="202" spans="1:2" x14ac:dyDescent="0.25">
      <c r="A202" s="3">
        <v>199</v>
      </c>
      <c r="B202" s="3" t="str">
        <f>"201412004983"</f>
        <v>201412004983</v>
      </c>
    </row>
    <row r="203" spans="1:2" x14ac:dyDescent="0.25">
      <c r="A203" s="3">
        <v>200</v>
      </c>
      <c r="B203" s="3" t="str">
        <f>"201412005015"</f>
        <v>201412005015</v>
      </c>
    </row>
    <row r="204" spans="1:2" x14ac:dyDescent="0.25">
      <c r="A204" s="3">
        <v>201</v>
      </c>
      <c r="B204" s="3" t="str">
        <f>"201412005242"</f>
        <v>201412005242</v>
      </c>
    </row>
    <row r="205" spans="1:2" x14ac:dyDescent="0.25">
      <c r="A205" s="3">
        <v>202</v>
      </c>
      <c r="B205" s="3" t="str">
        <f>"201412005718"</f>
        <v>201412005718</v>
      </c>
    </row>
    <row r="206" spans="1:2" x14ac:dyDescent="0.25">
      <c r="A206" s="3">
        <v>203</v>
      </c>
      <c r="B206" s="3" t="str">
        <f>"201412005817"</f>
        <v>201412005817</v>
      </c>
    </row>
    <row r="207" spans="1:2" x14ac:dyDescent="0.25">
      <c r="A207" s="3">
        <v>204</v>
      </c>
      <c r="B207" s="3" t="str">
        <f>"201412006866"</f>
        <v>201412006866</v>
      </c>
    </row>
    <row r="208" spans="1:2" x14ac:dyDescent="0.25">
      <c r="A208" s="3">
        <v>205</v>
      </c>
      <c r="B208" s="3" t="str">
        <f>"201504002467"</f>
        <v>201504002467</v>
      </c>
    </row>
    <row r="209" spans="1:2" x14ac:dyDescent="0.25">
      <c r="A209" s="3">
        <v>206</v>
      </c>
      <c r="B209" s="3" t="str">
        <f>"201507000525"</f>
        <v>201507000525</v>
      </c>
    </row>
    <row r="210" spans="1:2" x14ac:dyDescent="0.25">
      <c r="A210" s="3">
        <v>207</v>
      </c>
      <c r="B210" s="3" t="str">
        <f>"201507002126"</f>
        <v>201507002126</v>
      </c>
    </row>
    <row r="211" spans="1:2" x14ac:dyDescent="0.25">
      <c r="A211" s="3">
        <v>208</v>
      </c>
      <c r="B211" s="3" t="str">
        <f>"201507002592"</f>
        <v>201507002592</v>
      </c>
    </row>
    <row r="212" spans="1:2" x14ac:dyDescent="0.25">
      <c r="A212" s="3">
        <v>209</v>
      </c>
      <c r="B212" s="3" t="str">
        <f>"201507002958"</f>
        <v>201507002958</v>
      </c>
    </row>
    <row r="213" spans="1:2" x14ac:dyDescent="0.25">
      <c r="A213" s="3">
        <v>210</v>
      </c>
      <c r="B213" s="3" t="str">
        <f>"201507004080"</f>
        <v>201507004080</v>
      </c>
    </row>
    <row r="214" spans="1:2" x14ac:dyDescent="0.25">
      <c r="A214" s="3">
        <v>211</v>
      </c>
      <c r="B214" s="3" t="str">
        <f>"201511004595"</f>
        <v>201511004595</v>
      </c>
    </row>
    <row r="215" spans="1:2" x14ac:dyDescent="0.25">
      <c r="A215" s="3">
        <v>212</v>
      </c>
      <c r="B215" s="3" t="str">
        <f>"201511005634"</f>
        <v>201511005634</v>
      </c>
    </row>
    <row r="216" spans="1:2" x14ac:dyDescent="0.25">
      <c r="A216" s="3">
        <v>213</v>
      </c>
      <c r="B216" s="3" t="str">
        <f>"201511007577"</f>
        <v>201511007577</v>
      </c>
    </row>
    <row r="217" spans="1:2" x14ac:dyDescent="0.25">
      <c r="A217" s="3">
        <v>214</v>
      </c>
      <c r="B217" s="3" t="str">
        <f>"201511014192"</f>
        <v>201511014192</v>
      </c>
    </row>
    <row r="218" spans="1:2" x14ac:dyDescent="0.25">
      <c r="A218" s="3">
        <v>215</v>
      </c>
      <c r="B218" s="3" t="str">
        <f>"201511023215"</f>
        <v>201511023215</v>
      </c>
    </row>
    <row r="219" spans="1:2" x14ac:dyDescent="0.25">
      <c r="A219" s="3">
        <v>216</v>
      </c>
      <c r="B219" s="3" t="str">
        <f>"201511026807"</f>
        <v>201511026807</v>
      </c>
    </row>
    <row r="220" spans="1:2" x14ac:dyDescent="0.25">
      <c r="A220" s="3">
        <v>217</v>
      </c>
      <c r="B220" s="3" t="str">
        <f>"201511027360"</f>
        <v>201511027360</v>
      </c>
    </row>
    <row r="221" spans="1:2" x14ac:dyDescent="0.25">
      <c r="A221" s="3">
        <v>218</v>
      </c>
      <c r="B221" s="3" t="str">
        <f>"201511031295"</f>
        <v>201511031295</v>
      </c>
    </row>
    <row r="222" spans="1:2" x14ac:dyDescent="0.25">
      <c r="A222" s="3">
        <v>219</v>
      </c>
      <c r="B222" s="3" t="str">
        <f>"201511031641"</f>
        <v>201511031641</v>
      </c>
    </row>
    <row r="223" spans="1:2" x14ac:dyDescent="0.25">
      <c r="A223" s="3">
        <v>220</v>
      </c>
      <c r="B223" s="3" t="str">
        <f>"201511032787"</f>
        <v>201511032787</v>
      </c>
    </row>
    <row r="224" spans="1:2" x14ac:dyDescent="0.25">
      <c r="A224" s="3">
        <v>221</v>
      </c>
      <c r="B224" s="3" t="str">
        <f>"201511036490"</f>
        <v>201511036490</v>
      </c>
    </row>
    <row r="225" spans="1:2" x14ac:dyDescent="0.25">
      <c r="A225" s="3">
        <v>222</v>
      </c>
      <c r="B225" s="3" t="str">
        <f>"201511038648"</f>
        <v>201511038648</v>
      </c>
    </row>
    <row r="226" spans="1:2" x14ac:dyDescent="0.25">
      <c r="A226" s="3">
        <v>223</v>
      </c>
      <c r="B226" s="3" t="str">
        <f>"201512000172"</f>
        <v>201512000172</v>
      </c>
    </row>
    <row r="227" spans="1:2" x14ac:dyDescent="0.25">
      <c r="A227" s="3">
        <v>224</v>
      </c>
      <c r="B227" s="3" t="str">
        <f>"201512000232"</f>
        <v>201512000232</v>
      </c>
    </row>
    <row r="228" spans="1:2" x14ac:dyDescent="0.25">
      <c r="A228" s="3">
        <v>225</v>
      </c>
      <c r="B228" s="3" t="str">
        <f>"201604000262"</f>
        <v>201604000262</v>
      </c>
    </row>
    <row r="229" spans="1:2" x14ac:dyDescent="0.25">
      <c r="A229" s="3">
        <v>226</v>
      </c>
      <c r="B229" s="3" t="str">
        <f>"201604002030"</f>
        <v>201604002030</v>
      </c>
    </row>
    <row r="230" spans="1:2" x14ac:dyDescent="0.25">
      <c r="A230" s="3">
        <v>227</v>
      </c>
      <c r="B230" s="3" t="str">
        <f>"201604004924"</f>
        <v>201604004924</v>
      </c>
    </row>
    <row r="231" spans="1:2" x14ac:dyDescent="0.25">
      <c r="A231" s="3">
        <v>228</v>
      </c>
      <c r="B231" s="3" t="str">
        <f>"201604006046"</f>
        <v>201604006046</v>
      </c>
    </row>
    <row r="232" spans="1:2" x14ac:dyDescent="0.25">
      <c r="A232" s="3">
        <v>229</v>
      </c>
      <c r="B232" s="3" t="str">
        <f>"201604006320"</f>
        <v>201604006320</v>
      </c>
    </row>
  </sheetData>
  <mergeCells count="2">
    <mergeCell ref="A1:B1"/>
    <mergeCell ref="A2:B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ΠΕ</vt:lpstr>
      <vt:lpstr>ΤΕ</vt:lpstr>
      <vt:lpstr>ΔΕ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2021-05-24T12:04:44Z</dcterms:modified>
</cp:coreProperties>
</file>