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78" i="1" l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<sst xmlns="http://schemas.openxmlformats.org/spreadsheetml/2006/main" count="583" uniqueCount="462">
  <si>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</si>
  <si>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</si>
  <si>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</si>
  <si>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</si>
  <si>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ΒΙΟΛΟΓΩΝ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</si>
  <si>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</si>
  <si>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</si>
  <si>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</si>
  <si>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</si>
  <si>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</si>
  <si>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</si>
  <si>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</si>
  <si>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</si>
  <si>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ΜΠΟΤΣΙΟΣ</t>
  </si>
  <si>
    <t>ΣΩΤΗΡΙΟΣ</t>
  </si>
  <si>
    <t>ΓΕΩΡΓΙΟΣ</t>
  </si>
  <si>
    <t>ΑΝ007483</t>
  </si>
  <si>
    <t>855,8</t>
  </si>
  <si>
    <t>2383,8</t>
  </si>
  <si>
    <t>ΣΤΕΦΑΝΟΥ</t>
  </si>
  <si>
    <t xml:space="preserve">ΑΓΓΕΛΙΚΗ </t>
  </si>
  <si>
    <t>ΝΙΚΟΛΑΟΣ</t>
  </si>
  <si>
    <t>ΑΖ045198</t>
  </si>
  <si>
    <t>863,5</t>
  </si>
  <si>
    <t>2171,5</t>
  </si>
  <si>
    <t>ΔΡΟΣΟΥ</t>
  </si>
  <si>
    <t>ΒΙΚΤΩΡΙΑ</t>
  </si>
  <si>
    <t>ΒΑΣΙΛΕΙΟΣ</t>
  </si>
  <si>
    <t>ΑΚ886200</t>
  </si>
  <si>
    <t>872,3</t>
  </si>
  <si>
    <t>2130,3</t>
  </si>
  <si>
    <t>1002-1004-1006</t>
  </si>
  <si>
    <t>ΑΛΕΞΑΝΔΡΑΤΟΣ</t>
  </si>
  <si>
    <t>ΑΛΕΞΑΝΔΡΟΣ</t>
  </si>
  <si>
    <t>ΧΑΡΙΔΗΜΟΣ</t>
  </si>
  <si>
    <t>ΑΗ754976</t>
  </si>
  <si>
    <t>808,5</t>
  </si>
  <si>
    <t>2126,5</t>
  </si>
  <si>
    <t>1002-1004-1005</t>
  </si>
  <si>
    <t>ΖΩΓΑΣ</t>
  </si>
  <si>
    <t>ΔΗΜΗΤΡΙΟΣ</t>
  </si>
  <si>
    <t>ΑΚ316479</t>
  </si>
  <si>
    <t>896,5</t>
  </si>
  <si>
    <t>2114,5</t>
  </si>
  <si>
    <t>1002-1004</t>
  </si>
  <si>
    <t>ΜΠΕΦΑΝΗ</t>
  </si>
  <si>
    <t>ΧΡΙΣΤΙΝΑ</t>
  </si>
  <si>
    <t>ΑΒ428706</t>
  </si>
  <si>
    <t>852,5</t>
  </si>
  <si>
    <t>2110,5</t>
  </si>
  <si>
    <t>ΛΙΟΠΕΤΑ</t>
  </si>
  <si>
    <t>ΚΑΣΣΙΑΝΗ</t>
  </si>
  <si>
    <t>ΠΑΝΑΓΙΩΤΗΣ</t>
  </si>
  <si>
    <t>Χ807495</t>
  </si>
  <si>
    <t>757,9</t>
  </si>
  <si>
    <t>2055,9</t>
  </si>
  <si>
    <t>ΑΛΕΞΑΝΔΡΟΠΟΥΛΟΥ</t>
  </si>
  <si>
    <t>ΙΩΑΝΝΑ</t>
  </si>
  <si>
    <t>ΑΕ878954</t>
  </si>
  <si>
    <t>746,9</t>
  </si>
  <si>
    <t>2044,9</t>
  </si>
  <si>
    <t>ΤΑΛΙΟΥΡΗ</t>
  </si>
  <si>
    <t>ΕΙΡΗΝΗ</t>
  </si>
  <si>
    <t>ΣΟΦΟΚΛΗΣ</t>
  </si>
  <si>
    <t>ΑΜ953553</t>
  </si>
  <si>
    <t>721,6</t>
  </si>
  <si>
    <t>1999,6</t>
  </si>
  <si>
    <t>ΒΡΑΖΕΛΗ</t>
  </si>
  <si>
    <t>ΠΑΡΑΣΚΕΥΗ</t>
  </si>
  <si>
    <t>ΑΖ240240</t>
  </si>
  <si>
    <t>706,2</t>
  </si>
  <si>
    <t>1984,2</t>
  </si>
  <si>
    <t>ΠΑΡΑΣΙΔΗΣ</t>
  </si>
  <si>
    <t>ΘΕΟΔΩΡΟΣ</t>
  </si>
  <si>
    <t>ΑΓΓΕΛΟΣ</t>
  </si>
  <si>
    <t>ΑΕ898301</t>
  </si>
  <si>
    <t>ΒΟΥΛΓΑΡΙΔΟΥ</t>
  </si>
  <si>
    <t>ΓΕΩΡΓΙΑ ΠΕΡΣΕΦΟΝΗ</t>
  </si>
  <si>
    <t>ΑΕ205175</t>
  </si>
  <si>
    <t>866,8</t>
  </si>
  <si>
    <t>1904,8</t>
  </si>
  <si>
    <t>ΚΑΡΠΟΝΗ</t>
  </si>
  <si>
    <t>ΓΑΡΥΦΑΛΙΑ</t>
  </si>
  <si>
    <t>ΑΘΑΝΑΣΙΟΣ</t>
  </si>
  <si>
    <t>ΑΝ231670</t>
  </si>
  <si>
    <t>815,1</t>
  </si>
  <si>
    <t>1903,1</t>
  </si>
  <si>
    <t>1002-1005</t>
  </si>
  <si>
    <t>ΚΟΤΟΓΛΟΥ</t>
  </si>
  <si>
    <t>ΠΟΛΥΧΡΟΝΗΣ</t>
  </si>
  <si>
    <t>ΧΡΗΣΤΟΣ</t>
  </si>
  <si>
    <t>ΑΙ252718</t>
  </si>
  <si>
    <t>677,6</t>
  </si>
  <si>
    <t>1895,6</t>
  </si>
  <si>
    <t>1004-1002</t>
  </si>
  <si>
    <t>ΤΡΥΦΩΝΙΔΟΥ</t>
  </si>
  <si>
    <t>ΣΟΥΛΤΑΝΑ</t>
  </si>
  <si>
    <t>ΣΑΒΒΑΣ</t>
  </si>
  <si>
    <t>ΑΒ224536</t>
  </si>
  <si>
    <t>999,9</t>
  </si>
  <si>
    <t>1884,9</t>
  </si>
  <si>
    <t>ΣΑΝΣΑΡΙΔΗΣ</t>
  </si>
  <si>
    <t>ΜΑΡΙΟΣ</t>
  </si>
  <si>
    <t>Φ464251</t>
  </si>
  <si>
    <t>992,2</t>
  </si>
  <si>
    <t>1880,2</t>
  </si>
  <si>
    <t>ΚΥΡΙΑΚΙΔΟΥ</t>
  </si>
  <si>
    <t>ΗΛΙΑΝΑ</t>
  </si>
  <si>
    <t>ΑΝΑΣΤΑΣΙΟΣ</t>
  </si>
  <si>
    <t>ΑΗ873922</t>
  </si>
  <si>
    <t>867,9</t>
  </si>
  <si>
    <t>1755,9</t>
  </si>
  <si>
    <t>ΓΕΡΟΠΟΥΛΟΣ</t>
  </si>
  <si>
    <t>ΑΝΤΩΝΙΟΣ</t>
  </si>
  <si>
    <t>ΔΙΟΝΥΣΙΟΣ</t>
  </si>
  <si>
    <t>ΑΚ993666</t>
  </si>
  <si>
    <t>1052,7</t>
  </si>
  <si>
    <t>1753,7</t>
  </si>
  <si>
    <t>ΓΙΑΝΝΑΚΑ</t>
  </si>
  <si>
    <t>ΤΖΕΙΜΥ</t>
  </si>
  <si>
    <t>ΕΛΕΥΘΕΡΙΟΣ</t>
  </si>
  <si>
    <t>ΑΜ716145</t>
  </si>
  <si>
    <t>804,1</t>
  </si>
  <si>
    <t>1742,1</t>
  </si>
  <si>
    <t>ΚΥΡΟΥΣΗ</t>
  </si>
  <si>
    <t>ΑΗ206911</t>
  </si>
  <si>
    <t>731,5</t>
  </si>
  <si>
    <t>1719,5</t>
  </si>
  <si>
    <t>ΓΕΩΡΓΙΑΔΗΣ</t>
  </si>
  <si>
    <t>Ρ339074</t>
  </si>
  <si>
    <t>761,2</t>
  </si>
  <si>
    <t>1679,2</t>
  </si>
  <si>
    <t>ΔΑΜΙΑΝΙΔΗΣ</t>
  </si>
  <si>
    <t>ΘΕΟΔΟΣΙΟΣ</t>
  </si>
  <si>
    <t>ΑΕ177510</t>
  </si>
  <si>
    <t>ΜΑΓΚΑΝΑ</t>
  </si>
  <si>
    <t>ΦΑΝΗ</t>
  </si>
  <si>
    <t>ΑΝΔΡΕΑΣ</t>
  </si>
  <si>
    <t>ΑΑ366445</t>
  </si>
  <si>
    <t>982,3</t>
  </si>
  <si>
    <t>1652,3</t>
  </si>
  <si>
    <t>ΜΑΝΤΡΑΧΙΜΟΒΑ</t>
  </si>
  <si>
    <t>ΜΑΡΙΑ</t>
  </si>
  <si>
    <t>ΒΙΚΤΩΡ</t>
  </si>
  <si>
    <t>Ρ895087</t>
  </si>
  <si>
    <t>732,6</t>
  </si>
  <si>
    <t>1650,6</t>
  </si>
  <si>
    <t>ΠΑΡΓΑΝΑ</t>
  </si>
  <si>
    <t>ΑΙΚΑΤΕΡΙΝΗ</t>
  </si>
  <si>
    <t>ΜΙΧΑΗΛ</t>
  </si>
  <si>
    <t>ΑΙ258615</t>
  </si>
  <si>
    <t>941,6</t>
  </si>
  <si>
    <t>1641,6</t>
  </si>
  <si>
    <t>Ζαχου</t>
  </si>
  <si>
    <t>Μαρια</t>
  </si>
  <si>
    <t>Αθανασιος</t>
  </si>
  <si>
    <t>Χ428148</t>
  </si>
  <si>
    <t>794,2</t>
  </si>
  <si>
    <t>1612,2</t>
  </si>
  <si>
    <t>1002-1004-1005-1006</t>
  </si>
  <si>
    <t>ΣΑΡΔΕΛΗ</t>
  </si>
  <si>
    <t>ΒΑΣΙΛΙΚΗ</t>
  </si>
  <si>
    <t>ΑΒ665490</t>
  </si>
  <si>
    <t>602,8</t>
  </si>
  <si>
    <t>1597,8</t>
  </si>
  <si>
    <t>ΤΖΙΝΑ</t>
  </si>
  <si>
    <t>ΑΙ390162</t>
  </si>
  <si>
    <t>849,2</t>
  </si>
  <si>
    <t>1577,2</t>
  </si>
  <si>
    <t>ΜΙΡΛΗ</t>
  </si>
  <si>
    <t>ΑΝΑΣΤΑΣΙΑ</t>
  </si>
  <si>
    <t>Χ368681</t>
  </si>
  <si>
    <t>823,9</t>
  </si>
  <si>
    <t>1565,9</t>
  </si>
  <si>
    <t>ΣΤΑΜΕΛΛΟΥ</t>
  </si>
  <si>
    <t>ΣΤΑΥΡΟΥΛΑ</t>
  </si>
  <si>
    <t>ΣΤΕΦΑΝΟΣ</t>
  </si>
  <si>
    <t>ΑΙ476945</t>
  </si>
  <si>
    <t>718,3</t>
  </si>
  <si>
    <t>1556,3</t>
  </si>
  <si>
    <t>1002-1005-1004</t>
  </si>
  <si>
    <t>ΤΣΟΚΤΟΥΡΙΔΗΣ</t>
  </si>
  <si>
    <t>ΑΖ379021</t>
  </si>
  <si>
    <t>777,7</t>
  </si>
  <si>
    <t>1553,7</t>
  </si>
  <si>
    <t>ΧΑΝΙΚΑ</t>
  </si>
  <si>
    <t>ΕΛΕΝΗ</t>
  </si>
  <si>
    <t>ΙΩΑΝΝΗΣ</t>
  </si>
  <si>
    <t>ΑΙ296613</t>
  </si>
  <si>
    <t>745,8</t>
  </si>
  <si>
    <t>1549,8</t>
  </si>
  <si>
    <t>ΤΕΦΤΣΟΓΛΟΥ</t>
  </si>
  <si>
    <t>ΣΟΝΙΑ</t>
  </si>
  <si>
    <t>Σ966973</t>
  </si>
  <si>
    <t>733,7</t>
  </si>
  <si>
    <t>1544,7</t>
  </si>
  <si>
    <t>ΟΙΚΟΝΟΜΟΥ</t>
  </si>
  <si>
    <t>Φ299535</t>
  </si>
  <si>
    <t>810,7</t>
  </si>
  <si>
    <t>1536,7</t>
  </si>
  <si>
    <t>ΛΑΓΙΩΤΗΣ</t>
  </si>
  <si>
    <t>ΑΗ790252</t>
  </si>
  <si>
    <t>816,2</t>
  </si>
  <si>
    <t>1516,2</t>
  </si>
  <si>
    <t>ΧΡΙΣΤΟΔΟΥΛΟΥ</t>
  </si>
  <si>
    <t>ΕΥΑΓΓΕΛΟΣ</t>
  </si>
  <si>
    <t>ΑΗ147390</t>
  </si>
  <si>
    <t>899,8</t>
  </si>
  <si>
    <t>1505,8</t>
  </si>
  <si>
    <t>ΚΑΦΑΝΤΑΡΗΣ</t>
  </si>
  <si>
    <t>ΑΕ311939</t>
  </si>
  <si>
    <t>883,3</t>
  </si>
  <si>
    <t>1503,3</t>
  </si>
  <si>
    <t>ΣΠΗΛΙΩΤΗ</t>
  </si>
  <si>
    <t>ΑΕ739867</t>
  </si>
  <si>
    <t>811,8</t>
  </si>
  <si>
    <t>1499,8</t>
  </si>
  <si>
    <t>ΚΟΚΚΙΝΗ</t>
  </si>
  <si>
    <t>ΠΑΝΩΡΑΙΑ</t>
  </si>
  <si>
    <t>ΑΕ168704</t>
  </si>
  <si>
    <t>708,4</t>
  </si>
  <si>
    <t>1491,4</t>
  </si>
  <si>
    <t>ΠΑΤΕΤΣΙΝΗ</t>
  </si>
  <si>
    <t>ΕΥΤΕΡΠΗ</t>
  </si>
  <si>
    <t>Φ313447</t>
  </si>
  <si>
    <t>709,5</t>
  </si>
  <si>
    <t>1415,5</t>
  </si>
  <si>
    <t>1002-1004-1006-1005</t>
  </si>
  <si>
    <t>ΚΑΛΛΗ</t>
  </si>
  <si>
    <t>ΕΛΠΙΝΙΚΗ</t>
  </si>
  <si>
    <t>831,6</t>
  </si>
  <si>
    <t>1402,6</t>
  </si>
  <si>
    <t>ΧΑΡΒΑΛΙΑΣ</t>
  </si>
  <si>
    <t>ΚΩΝΣΤΑΝΤΙΝΟΣ</t>
  </si>
  <si>
    <t>ΑΕ948703</t>
  </si>
  <si>
    <t>995,5</t>
  </si>
  <si>
    <t>1382,5</t>
  </si>
  <si>
    <t>ΑΚΡΙΤΙΔΗΣ</t>
  </si>
  <si>
    <t>ΑΙ940547</t>
  </si>
  <si>
    <t>679,8</t>
  </si>
  <si>
    <t>1376,8</t>
  </si>
  <si>
    <t>ΒΑΡΙΑΤΖΑ</t>
  </si>
  <si>
    <t>ΑΖ882654</t>
  </si>
  <si>
    <t>903,1</t>
  </si>
  <si>
    <t>1370,1</t>
  </si>
  <si>
    <t>ΤΣΕΠΙΔΟΥ</t>
  </si>
  <si>
    <t>ΕΛΙΣΑΒΕΤ</t>
  </si>
  <si>
    <t>ΑΠΟΣΤΟΛΟΣ</t>
  </si>
  <si>
    <t>Χ817461</t>
  </si>
  <si>
    <t>932,8</t>
  </si>
  <si>
    <t>1265,8</t>
  </si>
  <si>
    <t>ΧΡΙΣΤΟΓΛΟΥ</t>
  </si>
  <si>
    <t>ΝΙΚΟΛΕΤΑ</t>
  </si>
  <si>
    <t>ΑΕ647833</t>
  </si>
  <si>
    <t>862,4</t>
  </si>
  <si>
    <t>1254,4</t>
  </si>
  <si>
    <t>ΧΡΗΣΤΙΔΟΥ</t>
  </si>
  <si>
    <t>ΑΚΡΙΒΗ</t>
  </si>
  <si>
    <t>ΠΕΤΡΟΣ</t>
  </si>
  <si>
    <t>ΑΜ250636</t>
  </si>
  <si>
    <t>859,1</t>
  </si>
  <si>
    <t>1241,1</t>
  </si>
  <si>
    <t>ΒΕΝΝΟΥ</t>
  </si>
  <si>
    <t>ΚΩΝΣΤΑΝΤΙΝΑ</t>
  </si>
  <si>
    <t>ΕΠΑΜΕΙΝΩΝΔΑΣ</t>
  </si>
  <si>
    <t>Χ985821</t>
  </si>
  <si>
    <t>1230,4</t>
  </si>
  <si>
    <t>ΠΑΝΤΟΠΙΚΟΥ</t>
  </si>
  <si>
    <t>ΑΗ786578</t>
  </si>
  <si>
    <t>832,7</t>
  </si>
  <si>
    <t>1213,7</t>
  </si>
  <si>
    <t>ΚΥΖΙΡΙΔΟΥ</t>
  </si>
  <si>
    <t>ΜΑΓΔΑΛΗΝΗ-ΕΙΡΗΝΗ</t>
  </si>
  <si>
    <t>ΑΝ233822</t>
  </si>
  <si>
    <t>762,3</t>
  </si>
  <si>
    <t>1209,3</t>
  </si>
  <si>
    <t>ΝΤΟΥΜΟΥ</t>
  </si>
  <si>
    <t>ΑΙ867213</t>
  </si>
  <si>
    <t>698,5</t>
  </si>
  <si>
    <t>1208,5</t>
  </si>
  <si>
    <t>ΤΣΕΤΙΝΗ</t>
  </si>
  <si>
    <t>ΣΤΥΛΙΑΝΗ</t>
  </si>
  <si>
    <t>ΑΚ255994</t>
  </si>
  <si>
    <t>843,7</t>
  </si>
  <si>
    <t>1199,7</t>
  </si>
  <si>
    <t>ΣΤΥΛΙΑΝΟΠΟΥΛΟΥ</t>
  </si>
  <si>
    <t>ΗΛΕΚΤΡΑ</t>
  </si>
  <si>
    <t>ΗΛΙΑΣ</t>
  </si>
  <si>
    <t>ΑΖ232328</t>
  </si>
  <si>
    <t>716,1</t>
  </si>
  <si>
    <t>1186,1</t>
  </si>
  <si>
    <t>ΖΗΚΙΔΟΥ</t>
  </si>
  <si>
    <t>ΔΙΑΜΑΝΤΗΣ</t>
  </si>
  <si>
    <t>ΑΜ263227</t>
  </si>
  <si>
    <t>722,7</t>
  </si>
  <si>
    <t>1152,7</t>
  </si>
  <si>
    <t>ΜΑΡΓΑΡΙΤΗ</t>
  </si>
  <si>
    <t>ΧΡΥΣΑΝΘΗ</t>
  </si>
  <si>
    <t>ΠΑΣΧΑΛΗΣ</t>
  </si>
  <si>
    <t>Χ261446</t>
  </si>
  <si>
    <t>ΦΥΤΙΛΑΚΟΣ</t>
  </si>
  <si>
    <t>ΑΚ678010</t>
  </si>
  <si>
    <t>697,4</t>
  </si>
  <si>
    <t>1149,4</t>
  </si>
  <si>
    <t>ΚΟΡΔΑΣ</t>
  </si>
  <si>
    <t>ΑΝΤΩΝΗΣ</t>
  </si>
  <si>
    <t>ΑΙ973656</t>
  </si>
  <si>
    <t>776,6</t>
  </si>
  <si>
    <t>1138,6</t>
  </si>
  <si>
    <t>ΚΑΡΑΓΙΑΝΝΗ</t>
  </si>
  <si>
    <t>ΕΥΑΝΘΙΑ</t>
  </si>
  <si>
    <t>ΑΜ818473</t>
  </si>
  <si>
    <t>678,7</t>
  </si>
  <si>
    <t>1127,7</t>
  </si>
  <si>
    <t>ΚΑΜΗΝΙΩΤΗ</t>
  </si>
  <si>
    <t>Χ913172</t>
  </si>
  <si>
    <t>741,4</t>
  </si>
  <si>
    <t>1116,4</t>
  </si>
  <si>
    <t>ΒΛΑΧΟΠΟΥΛΟΥ</t>
  </si>
  <si>
    <t>ΕΥΛΑΛΙΑ</t>
  </si>
  <si>
    <t>Φ257898</t>
  </si>
  <si>
    <t>730,4</t>
  </si>
  <si>
    <t>1099,4</t>
  </si>
  <si>
    <t>ΘΩΜΟΠΟΥΛΟΥ</t>
  </si>
  <si>
    <t>ΕΥΓΕΝΙΑ</t>
  </si>
  <si>
    <t>ΒΑΙΟΣ</t>
  </si>
  <si>
    <t>ΑΗ674216</t>
  </si>
  <si>
    <t>1002-1006-1004-1005</t>
  </si>
  <si>
    <t>ΧΟΝΔΡΟΓΙΑΝΝΗΣ</t>
  </si>
  <si>
    <t>ΑΗ378321</t>
  </si>
  <si>
    <t>799,7</t>
  </si>
  <si>
    <t>1035,7</t>
  </si>
  <si>
    <t>ΚΟΤΖΙΑΛΑΜΠΟΥ</t>
  </si>
  <si>
    <t>ΣΠΥΡΙΔΩΝ</t>
  </si>
  <si>
    <t>ΑΖ384837</t>
  </si>
  <si>
    <t>805,2</t>
  </si>
  <si>
    <t>1035,2</t>
  </si>
  <si>
    <t>ΧΑΡΑΛΑΜΠΟΥΣ</t>
  </si>
  <si>
    <t>Χ871668</t>
  </si>
  <si>
    <t>735,9</t>
  </si>
  <si>
    <t>1030,9</t>
  </si>
  <si>
    <t>ΤΙΛΚΙΡΙΔΟΥ</t>
  </si>
  <si>
    <t>ΣΟΦΙΑ</t>
  </si>
  <si>
    <t>Σ346338</t>
  </si>
  <si>
    <t>1019,1</t>
  </si>
  <si>
    <t>ΚΑΜΗΛΙΩΤΟΥ</t>
  </si>
  <si>
    <t>ΧΑΡΙΚΛΕΙΑ</t>
  </si>
  <si>
    <t>Χ369326</t>
  </si>
  <si>
    <t>ΛΕΟΝΤΙΟΥ</t>
  </si>
  <si>
    <t xml:space="preserve">IΩΑΝΝΑ </t>
  </si>
  <si>
    <t xml:space="preserve">ΚΩΝΣΤΑΝΤΙΝΟΣ </t>
  </si>
  <si>
    <t>ΑΚ390203</t>
  </si>
  <si>
    <t>877,8</t>
  </si>
  <si>
    <t>997,8</t>
  </si>
  <si>
    <t>ΚΩΝΣΤΑΝΤΙΝΟΥ</t>
  </si>
  <si>
    <t>ΦΩΤΕΙΝΗ</t>
  </si>
  <si>
    <t>ΑΑ303579</t>
  </si>
  <si>
    <t>684,2</t>
  </si>
  <si>
    <t>991,2</t>
  </si>
  <si>
    <t>Ναλμπάντης</t>
  </si>
  <si>
    <t>Γεώργιος</t>
  </si>
  <si>
    <t>Αθανάσιος</t>
  </si>
  <si>
    <t>ΑΑ281826</t>
  </si>
  <si>
    <t>ΚΟΥΓΙΑΓΚΑ</t>
  </si>
  <si>
    <t>ΕΥΚΑΡΠΙΑ</t>
  </si>
  <si>
    <t>ΑΙ840523</t>
  </si>
  <si>
    <t>628,1</t>
  </si>
  <si>
    <t>982,1</t>
  </si>
  <si>
    <t>ΘΕΟΔΩΡΟΠΟΥΛΟΣ</t>
  </si>
  <si>
    <t>ΑΒ084450</t>
  </si>
  <si>
    <t>710,6</t>
  </si>
  <si>
    <t>980,6</t>
  </si>
  <si>
    <t>ΛΑΜΠΡΙΑΝΙΔΟΥ</t>
  </si>
  <si>
    <t>ΑΝΔΡΟΜΑΧΗ</t>
  </si>
  <si>
    <t>ΛΑΜΠΡΙΑΝΟΣ</t>
  </si>
  <si>
    <t>ΑΕ333453</t>
  </si>
  <si>
    <t>827,2</t>
  </si>
  <si>
    <t>962,2</t>
  </si>
  <si>
    <t>ΦΩΤΟΠΟΥΛΟΥ</t>
  </si>
  <si>
    <t>ΔΗΜΗΤΡΗΣ</t>
  </si>
  <si>
    <t>ΑΗ294505</t>
  </si>
  <si>
    <t>765,6</t>
  </si>
  <si>
    <t>956,6</t>
  </si>
  <si>
    <t>ΒΑΣΙΛΑΚΗ</t>
  </si>
  <si>
    <t>ΑΒ410142</t>
  </si>
  <si>
    <t>934,1</t>
  </si>
  <si>
    <t>ΜΑΘΙΟΠΟΥΛΟΥ</t>
  </si>
  <si>
    <t>ΑΘΑΝΑΣΙΑ</t>
  </si>
  <si>
    <t>Χ937755</t>
  </si>
  <si>
    <t>686,4</t>
  </si>
  <si>
    <t>916,4</t>
  </si>
  <si>
    <t>ΨΑΛΤΗ</t>
  </si>
  <si>
    <t>ΔΕΣΠΟΙΝΑ</t>
  </si>
  <si>
    <t>ΑΕ862351</t>
  </si>
  <si>
    <t>828,3</t>
  </si>
  <si>
    <t>898,3</t>
  </si>
  <si>
    <t>ΑΔΑΜ</t>
  </si>
  <si>
    <t>ΑΝ345408</t>
  </si>
  <si>
    <t>753,5</t>
  </si>
  <si>
    <t>873,5</t>
  </si>
  <si>
    <t>ΑΛΕΞΟΥΛΗ</t>
  </si>
  <si>
    <t>ΤΑΝΙΑ</t>
  </si>
  <si>
    <t>ΑΖ 678001</t>
  </si>
  <si>
    <t>858,3</t>
  </si>
  <si>
    <t>ΓΕΩΡΓΑΚΛΗ</t>
  </si>
  <si>
    <t>ΑΝΝΑ</t>
  </si>
  <si>
    <t>ΑΕ264409</t>
  </si>
  <si>
    <t>785,4</t>
  </si>
  <si>
    <t>855,4</t>
  </si>
  <si>
    <t>ΒΑΦΕΙΑΔΟΥ</t>
  </si>
  <si>
    <t>ΑΜ713581</t>
  </si>
  <si>
    <t>819,5</t>
  </si>
  <si>
    <t>849,5</t>
  </si>
  <si>
    <t>ΤΕΡΙΖΗ</t>
  </si>
  <si>
    <t>ΚΑΛΛΙΡΡΟΗ</t>
  </si>
  <si>
    <t>ΕΥΣΤΑΘΙΟΣ</t>
  </si>
  <si>
    <t>ΑΕ794759</t>
  </si>
  <si>
    <t>783,2</t>
  </si>
  <si>
    <t>843,2</t>
  </si>
  <si>
    <t>ΚΟΥΛΤΟΥΚΗ</t>
  </si>
  <si>
    <t>ΑΕ886521</t>
  </si>
  <si>
    <t>763,4</t>
  </si>
  <si>
    <t>833,4</t>
  </si>
  <si>
    <t>ΒΑΡΣΑΜΙΔΟΥ</t>
  </si>
  <si>
    <t>ΧΑΡΟΥΛΑ</t>
  </si>
  <si>
    <t>Φ307164</t>
  </si>
  <si>
    <t>825,6</t>
  </si>
  <si>
    <t>ΜΑΝΔΑΛΑ</t>
  </si>
  <si>
    <t>ΕΛΕΝΗ ΑΝΝΑ</t>
  </si>
  <si>
    <t>ΑΝ405559</t>
  </si>
  <si>
    <t>815,8</t>
  </si>
  <si>
    <t>ΔΗΜΗΤΡΙΑΔΗΣ</t>
  </si>
  <si>
    <t>ΣΥΜΕΩΝ</t>
  </si>
  <si>
    <t>ΑΑ388397</t>
  </si>
  <si>
    <t>809,7</t>
  </si>
  <si>
    <t>ΒΟΥΛΓΑΡΗ</t>
  </si>
  <si>
    <t>ΔΗΜΗΤΡΑ</t>
  </si>
  <si>
    <t>Χ299574</t>
  </si>
  <si>
    <t>723,8</t>
  </si>
  <si>
    <t>753,8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</si>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</sst>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310</v>
      </c>
      <c r="C8" t="s">
        <v>13</v>
      </c>
      <c r="D8" t="s">
        <v>14</v>
      </c>
      <c r="E8" t="s">
        <v>15</v>
      </c>
      <c r="F8" t="s">
        <v>16</v>
      </c>
      <c r="G8" t="str">
        <f>"201511025048"</f>
        <v>201511025048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30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1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>
        <v>1002</v>
      </c>
    </row>
    <row r="10" spans="1:30" x14ac:dyDescent="0.25">
      <c r="A10">
        <v>2</v>
      </c>
      <c r="B10">
        <v>2851</v>
      </c>
      <c r="C10" t="s">
        <v>19</v>
      </c>
      <c r="D10" t="s">
        <v>20</v>
      </c>
      <c r="E10" t="s">
        <v>21</v>
      </c>
      <c r="F10" t="s">
        <v>22</v>
      </c>
      <c r="G10" t="str">
        <f>"00362482"</f>
        <v>00362482</v>
      </c>
      <c r="H10" t="s">
        <v>23</v>
      </c>
      <c r="I10">
        <v>150</v>
      </c>
      <c r="J10">
        <v>0</v>
      </c>
      <c r="K10">
        <v>0</v>
      </c>
      <c r="L10">
        <v>200</v>
      </c>
      <c r="M10">
        <v>0</v>
      </c>
      <c r="N10">
        <v>30</v>
      </c>
      <c r="O10">
        <v>50</v>
      </c>
      <c r="P10">
        <v>0</v>
      </c>
      <c r="Q10">
        <v>50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24</v>
      </c>
    </row>
    <row r="11" spans="1:30" x14ac:dyDescent="0.25">
      <c r="H11">
        <v>1002</v>
      </c>
    </row>
    <row r="12" spans="1:30" x14ac:dyDescent="0.25">
      <c r="A12">
        <v>3</v>
      </c>
      <c r="B12">
        <v>4455</v>
      </c>
      <c r="C12" t="s">
        <v>25</v>
      </c>
      <c r="D12" t="s">
        <v>26</v>
      </c>
      <c r="E12" t="s">
        <v>27</v>
      </c>
      <c r="F12" t="s">
        <v>28</v>
      </c>
      <c r="G12" t="str">
        <f>"201511023578"</f>
        <v>201511023578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2277</v>
      </c>
      <c r="C14" t="s">
        <v>32</v>
      </c>
      <c r="D14" t="s">
        <v>33</v>
      </c>
      <c r="E14" t="s">
        <v>34</v>
      </c>
      <c r="F14" t="s">
        <v>35</v>
      </c>
      <c r="G14" t="str">
        <f>"201511004935"</f>
        <v>201511004935</v>
      </c>
      <c r="H14" t="s">
        <v>36</v>
      </c>
      <c r="I14">
        <v>0</v>
      </c>
      <c r="J14">
        <v>400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0</v>
      </c>
      <c r="R14">
        <v>30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0</v>
      </c>
      <c r="AB14">
        <v>0</v>
      </c>
      <c r="AC14">
        <v>0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3457</v>
      </c>
      <c r="C16" t="s">
        <v>39</v>
      </c>
      <c r="D16" t="s">
        <v>21</v>
      </c>
      <c r="E16" t="s">
        <v>40</v>
      </c>
      <c r="F16" t="s">
        <v>41</v>
      </c>
      <c r="G16" t="str">
        <f>"00069276"</f>
        <v>00069276</v>
      </c>
      <c r="H16" t="s">
        <v>42</v>
      </c>
      <c r="I16">
        <v>0</v>
      </c>
      <c r="J16">
        <v>400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231</v>
      </c>
      <c r="C18" t="s">
        <v>45</v>
      </c>
      <c r="D18" t="s">
        <v>46</v>
      </c>
      <c r="E18" t="s">
        <v>40</v>
      </c>
      <c r="F18" t="s">
        <v>47</v>
      </c>
      <c r="G18" t="str">
        <f>"00091384"</f>
        <v>00091384</v>
      </c>
      <c r="H18" t="s">
        <v>48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>
        <v>0</v>
      </c>
      <c r="AD18" t="s">
        <v>49</v>
      </c>
    </row>
    <row r="19" spans="1:30" x14ac:dyDescent="0.25">
      <c r="H19">
        <v>1002</v>
      </c>
    </row>
    <row r="20" spans="1:30" x14ac:dyDescent="0.25">
      <c r="A20">
        <v>7</v>
      </c>
      <c r="B20">
        <v>1599</v>
      </c>
      <c r="C20" t="s">
        <v>50</v>
      </c>
      <c r="D20" t="s">
        <v>51</v>
      </c>
      <c r="E20" t="s">
        <v>52</v>
      </c>
      <c r="F20" t="s">
        <v>53</v>
      </c>
      <c r="G20" t="str">
        <f>"200801004208"</f>
        <v>200801004208</v>
      </c>
      <c r="H20" t="s">
        <v>54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80</v>
      </c>
      <c r="W20">
        <v>560</v>
      </c>
      <c r="X20">
        <v>0</v>
      </c>
      <c r="Z20">
        <v>0</v>
      </c>
      <c r="AA20">
        <v>0</v>
      </c>
      <c r="AB20">
        <v>4</v>
      </c>
      <c r="AC20">
        <v>68</v>
      </c>
      <c r="AD20" t="s">
        <v>55</v>
      </c>
    </row>
    <row r="21" spans="1:30" x14ac:dyDescent="0.25">
      <c r="H21">
        <v>1002</v>
      </c>
    </row>
    <row r="22" spans="1:30" x14ac:dyDescent="0.25">
      <c r="A22">
        <v>8</v>
      </c>
      <c r="B22">
        <v>3291</v>
      </c>
      <c r="C22" t="s">
        <v>56</v>
      </c>
      <c r="D22" t="s">
        <v>57</v>
      </c>
      <c r="E22" t="s">
        <v>15</v>
      </c>
      <c r="F22" t="s">
        <v>58</v>
      </c>
      <c r="G22" t="str">
        <f>"00360652"</f>
        <v>00360652</v>
      </c>
      <c r="H22" t="s">
        <v>59</v>
      </c>
      <c r="I22">
        <v>0</v>
      </c>
      <c r="J22">
        <v>400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60</v>
      </c>
    </row>
    <row r="23" spans="1:30" x14ac:dyDescent="0.25">
      <c r="H23">
        <v>1002</v>
      </c>
    </row>
    <row r="24" spans="1:30" x14ac:dyDescent="0.25">
      <c r="A24">
        <v>9</v>
      </c>
      <c r="B24">
        <v>4006</v>
      </c>
      <c r="C24" t="s">
        <v>61</v>
      </c>
      <c r="D24" t="s">
        <v>62</v>
      </c>
      <c r="E24" t="s">
        <v>63</v>
      </c>
      <c r="F24" t="s">
        <v>64</v>
      </c>
      <c r="G24" t="str">
        <f>"201001000230"</f>
        <v>201001000230</v>
      </c>
      <c r="H24" t="s">
        <v>65</v>
      </c>
      <c r="I24">
        <v>0</v>
      </c>
      <c r="J24">
        <v>400</v>
      </c>
      <c r="K24">
        <v>0</v>
      </c>
      <c r="L24">
        <v>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60</v>
      </c>
      <c r="W24">
        <v>420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66</v>
      </c>
    </row>
    <row r="25" spans="1:30" x14ac:dyDescent="0.25">
      <c r="H25">
        <v>1002</v>
      </c>
    </row>
    <row r="26" spans="1:30" x14ac:dyDescent="0.25">
      <c r="A26">
        <v>10</v>
      </c>
      <c r="B26">
        <v>4915</v>
      </c>
      <c r="C26" t="s">
        <v>67</v>
      </c>
      <c r="D26" t="s">
        <v>68</v>
      </c>
      <c r="E26" t="s">
        <v>52</v>
      </c>
      <c r="F26" t="s">
        <v>69</v>
      </c>
      <c r="G26" t="str">
        <f>"201502001849"</f>
        <v>201502001849</v>
      </c>
      <c r="H26" t="s">
        <v>70</v>
      </c>
      <c r="I26">
        <v>0</v>
      </c>
      <c r="J26">
        <v>400</v>
      </c>
      <c r="K26">
        <v>0</v>
      </c>
      <c r="L26">
        <v>0</v>
      </c>
      <c r="M26">
        <v>0</v>
      </c>
      <c r="N26">
        <v>50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71</v>
      </c>
    </row>
    <row r="27" spans="1:30" x14ac:dyDescent="0.25">
      <c r="H27" t="s">
        <v>38</v>
      </c>
    </row>
    <row r="28" spans="1:30" x14ac:dyDescent="0.25">
      <c r="A28">
        <v>11</v>
      </c>
      <c r="B28">
        <v>4574</v>
      </c>
      <c r="C28" t="s">
        <v>72</v>
      </c>
      <c r="D28" t="s">
        <v>73</v>
      </c>
      <c r="E28" t="s">
        <v>74</v>
      </c>
      <c r="F28" t="s">
        <v>75</v>
      </c>
      <c r="G28" t="str">
        <f>"00298956"</f>
        <v>00298956</v>
      </c>
      <c r="H28">
        <v>682</v>
      </c>
      <c r="I28">
        <v>0</v>
      </c>
      <c r="J28">
        <v>400</v>
      </c>
      <c r="K28">
        <v>0</v>
      </c>
      <c r="L28">
        <v>0</v>
      </c>
      <c r="M28">
        <v>0</v>
      </c>
      <c r="N28">
        <v>30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>
        <v>1970</v>
      </c>
    </row>
    <row r="29" spans="1:30" x14ac:dyDescent="0.25">
      <c r="H29">
        <v>1002</v>
      </c>
    </row>
    <row r="30" spans="1:30" x14ac:dyDescent="0.25">
      <c r="A30">
        <v>12</v>
      </c>
      <c r="B30">
        <v>2016</v>
      </c>
      <c r="C30" t="s">
        <v>76</v>
      </c>
      <c r="D30" t="s">
        <v>77</v>
      </c>
      <c r="E30" t="s">
        <v>21</v>
      </c>
      <c r="F30" t="s">
        <v>78</v>
      </c>
      <c r="G30" t="str">
        <f>"00039865"</f>
        <v>00039865</v>
      </c>
      <c r="H30" t="s">
        <v>79</v>
      </c>
      <c r="I30">
        <v>0</v>
      </c>
      <c r="J30">
        <v>400</v>
      </c>
      <c r="K30">
        <v>0</v>
      </c>
      <c r="L30">
        <v>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80</v>
      </c>
    </row>
    <row r="31" spans="1:30" x14ac:dyDescent="0.25">
      <c r="H31">
        <v>1002</v>
      </c>
    </row>
    <row r="32" spans="1:30" x14ac:dyDescent="0.25">
      <c r="A32">
        <v>13</v>
      </c>
      <c r="B32">
        <v>4219</v>
      </c>
      <c r="C32" t="s">
        <v>81</v>
      </c>
      <c r="D32" t="s">
        <v>82</v>
      </c>
      <c r="E32" t="s">
        <v>83</v>
      </c>
      <c r="F32" t="s">
        <v>84</v>
      </c>
      <c r="G32" t="str">
        <f>"00016792"</f>
        <v>00016792</v>
      </c>
      <c r="H32" t="s">
        <v>85</v>
      </c>
      <c r="I32">
        <v>0</v>
      </c>
      <c r="J32">
        <v>400</v>
      </c>
      <c r="K32">
        <v>0</v>
      </c>
      <c r="L32">
        <v>0</v>
      </c>
      <c r="M32">
        <v>0</v>
      </c>
      <c r="N32">
        <v>70</v>
      </c>
      <c r="O32">
        <v>30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86</v>
      </c>
    </row>
    <row r="33" spans="1:30" x14ac:dyDescent="0.25">
      <c r="H33" t="s">
        <v>87</v>
      </c>
    </row>
    <row r="34" spans="1:30" x14ac:dyDescent="0.25">
      <c r="A34">
        <v>14</v>
      </c>
      <c r="B34">
        <v>308</v>
      </c>
      <c r="C34" t="s">
        <v>88</v>
      </c>
      <c r="D34" t="s">
        <v>89</v>
      </c>
      <c r="E34" t="s">
        <v>90</v>
      </c>
      <c r="F34" t="s">
        <v>91</v>
      </c>
      <c r="G34" t="str">
        <f>"00024248"</f>
        <v>00024248</v>
      </c>
      <c r="H34" t="s">
        <v>92</v>
      </c>
      <c r="I34">
        <v>0</v>
      </c>
      <c r="J34">
        <v>400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93</v>
      </c>
    </row>
    <row r="35" spans="1:30" x14ac:dyDescent="0.25">
      <c r="H35" t="s">
        <v>94</v>
      </c>
    </row>
    <row r="36" spans="1:30" x14ac:dyDescent="0.25">
      <c r="A36">
        <v>15</v>
      </c>
      <c r="B36">
        <v>3736</v>
      </c>
      <c r="C36" t="s">
        <v>95</v>
      </c>
      <c r="D36" t="s">
        <v>96</v>
      </c>
      <c r="E36" t="s">
        <v>97</v>
      </c>
      <c r="F36" t="s">
        <v>98</v>
      </c>
      <c r="G36" t="str">
        <f>"00363414"</f>
        <v>00363414</v>
      </c>
      <c r="H36" t="s">
        <v>99</v>
      </c>
      <c r="I36">
        <v>150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50</v>
      </c>
      <c r="R36">
        <v>0</v>
      </c>
      <c r="S36">
        <v>0</v>
      </c>
      <c r="T36">
        <v>0</v>
      </c>
      <c r="U36">
        <v>0</v>
      </c>
      <c r="V36">
        <v>65</v>
      </c>
      <c r="W36">
        <v>455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100</v>
      </c>
    </row>
    <row r="37" spans="1:30" x14ac:dyDescent="0.25">
      <c r="H37" t="s">
        <v>44</v>
      </c>
    </row>
    <row r="38" spans="1:30" x14ac:dyDescent="0.25">
      <c r="A38">
        <v>16</v>
      </c>
      <c r="B38">
        <v>2436</v>
      </c>
      <c r="C38" t="s">
        <v>101</v>
      </c>
      <c r="D38" t="s">
        <v>102</v>
      </c>
      <c r="E38" t="s">
        <v>83</v>
      </c>
      <c r="F38" t="s">
        <v>103</v>
      </c>
      <c r="G38" t="str">
        <f>"00351425"</f>
        <v>00351425</v>
      </c>
      <c r="H38" t="s">
        <v>104</v>
      </c>
      <c r="I38">
        <v>0</v>
      </c>
      <c r="J38">
        <v>0</v>
      </c>
      <c r="K38">
        <v>0</v>
      </c>
      <c r="L38">
        <v>200</v>
      </c>
      <c r="M38">
        <v>30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105</v>
      </c>
    </row>
    <row r="39" spans="1:30" x14ac:dyDescent="0.25">
      <c r="H39" t="s">
        <v>87</v>
      </c>
    </row>
    <row r="40" spans="1:30" x14ac:dyDescent="0.25">
      <c r="A40">
        <v>17</v>
      </c>
      <c r="B40">
        <v>845</v>
      </c>
      <c r="C40" t="s">
        <v>106</v>
      </c>
      <c r="D40" t="s">
        <v>107</v>
      </c>
      <c r="E40" t="s">
        <v>108</v>
      </c>
      <c r="F40" t="s">
        <v>109</v>
      </c>
      <c r="G40" t="str">
        <f>"00017909"</f>
        <v>00017909</v>
      </c>
      <c r="H40" t="s">
        <v>110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30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111</v>
      </c>
    </row>
    <row r="41" spans="1:30" x14ac:dyDescent="0.25">
      <c r="H41" t="s">
        <v>44</v>
      </c>
    </row>
    <row r="42" spans="1:30" x14ac:dyDescent="0.25">
      <c r="A42">
        <v>18</v>
      </c>
      <c r="B42">
        <v>3007</v>
      </c>
      <c r="C42" t="s">
        <v>112</v>
      </c>
      <c r="D42" t="s">
        <v>113</v>
      </c>
      <c r="E42" t="s">
        <v>114</v>
      </c>
      <c r="F42" t="s">
        <v>115</v>
      </c>
      <c r="G42" t="str">
        <f>"00011336"</f>
        <v>00011336</v>
      </c>
      <c r="H42" t="s">
        <v>116</v>
      </c>
      <c r="I42">
        <v>0</v>
      </c>
      <c r="J42">
        <v>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9</v>
      </c>
      <c r="W42">
        <v>63</v>
      </c>
      <c r="X42">
        <v>0</v>
      </c>
      <c r="Z42">
        <v>0</v>
      </c>
      <c r="AA42">
        <v>0</v>
      </c>
      <c r="AB42">
        <v>24</v>
      </c>
      <c r="AC42">
        <v>408</v>
      </c>
      <c r="AD42" t="s">
        <v>117</v>
      </c>
    </row>
    <row r="43" spans="1:30" x14ac:dyDescent="0.25">
      <c r="H43">
        <v>1002</v>
      </c>
    </row>
    <row r="44" spans="1:30" x14ac:dyDescent="0.25">
      <c r="A44">
        <v>19</v>
      </c>
      <c r="B44">
        <v>1867</v>
      </c>
      <c r="C44" t="s">
        <v>118</v>
      </c>
      <c r="D44" t="s">
        <v>119</v>
      </c>
      <c r="E44" t="s">
        <v>120</v>
      </c>
      <c r="F44" t="s">
        <v>121</v>
      </c>
      <c r="G44" t="str">
        <f>"201412002795"</f>
        <v>201412002795</v>
      </c>
      <c r="H44" t="s">
        <v>122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30</v>
      </c>
      <c r="P44">
        <v>50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123</v>
      </c>
    </row>
    <row r="45" spans="1:30" x14ac:dyDescent="0.25">
      <c r="H45" t="s">
        <v>38</v>
      </c>
    </row>
    <row r="46" spans="1:30" x14ac:dyDescent="0.25">
      <c r="A46">
        <v>20</v>
      </c>
      <c r="B46">
        <v>2220</v>
      </c>
      <c r="C46" t="s">
        <v>124</v>
      </c>
      <c r="D46" t="s">
        <v>46</v>
      </c>
      <c r="E46" t="s">
        <v>120</v>
      </c>
      <c r="F46" t="s">
        <v>125</v>
      </c>
      <c r="G46" t="str">
        <f>"00332502"</f>
        <v>00332502</v>
      </c>
      <c r="H46" t="s">
        <v>126</v>
      </c>
      <c r="I46">
        <v>0</v>
      </c>
      <c r="J46">
        <v>400</v>
      </c>
      <c r="K46">
        <v>0</v>
      </c>
      <c r="L46">
        <v>200</v>
      </c>
      <c r="M46">
        <v>0</v>
      </c>
      <c r="N46">
        <v>50</v>
      </c>
      <c r="O46">
        <v>0</v>
      </c>
      <c r="P46">
        <v>30</v>
      </c>
      <c r="Q46">
        <v>0</v>
      </c>
      <c r="R46">
        <v>0</v>
      </c>
      <c r="S46">
        <v>0</v>
      </c>
      <c r="T46">
        <v>0</v>
      </c>
      <c r="U46">
        <v>0</v>
      </c>
      <c r="V46">
        <v>44</v>
      </c>
      <c r="W46">
        <v>308</v>
      </c>
      <c r="X46">
        <v>0</v>
      </c>
      <c r="Z46">
        <v>0</v>
      </c>
      <c r="AA46">
        <v>0</v>
      </c>
      <c r="AB46">
        <v>0</v>
      </c>
      <c r="AC46">
        <v>0</v>
      </c>
      <c r="AD46" t="s">
        <v>127</v>
      </c>
    </row>
    <row r="47" spans="1:30" x14ac:dyDescent="0.25">
      <c r="H47" t="s">
        <v>38</v>
      </c>
    </row>
    <row r="48" spans="1:30" x14ac:dyDescent="0.25">
      <c r="A48">
        <v>21</v>
      </c>
      <c r="B48">
        <v>3594</v>
      </c>
      <c r="C48" t="s">
        <v>128</v>
      </c>
      <c r="D48" t="s">
        <v>27</v>
      </c>
      <c r="E48" t="s">
        <v>108</v>
      </c>
      <c r="F48" t="s">
        <v>129</v>
      </c>
      <c r="G48" t="str">
        <f>"200810001039"</f>
        <v>200810001039</v>
      </c>
      <c r="H48" t="s">
        <v>130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131</v>
      </c>
    </row>
    <row r="49" spans="1:30" x14ac:dyDescent="0.25">
      <c r="H49">
        <v>1002</v>
      </c>
    </row>
    <row r="50" spans="1:30" x14ac:dyDescent="0.25">
      <c r="A50">
        <v>22</v>
      </c>
      <c r="B50">
        <v>3082</v>
      </c>
      <c r="C50" t="s">
        <v>132</v>
      </c>
      <c r="D50" t="s">
        <v>52</v>
      </c>
      <c r="E50" t="s">
        <v>133</v>
      </c>
      <c r="F50" t="s">
        <v>134</v>
      </c>
      <c r="G50" t="str">
        <f>"200802003662"</f>
        <v>200802003662</v>
      </c>
      <c r="H50">
        <v>759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70</v>
      </c>
      <c r="Q50">
        <v>0</v>
      </c>
      <c r="R50">
        <v>0</v>
      </c>
      <c r="S50">
        <v>0</v>
      </c>
      <c r="T50">
        <v>0</v>
      </c>
      <c r="U50">
        <v>0</v>
      </c>
      <c r="V50">
        <v>82</v>
      </c>
      <c r="W50">
        <v>574</v>
      </c>
      <c r="X50">
        <v>0</v>
      </c>
      <c r="Z50">
        <v>0</v>
      </c>
      <c r="AA50">
        <v>0</v>
      </c>
      <c r="AB50">
        <v>0</v>
      </c>
      <c r="AC50">
        <v>0</v>
      </c>
      <c r="AD50">
        <v>1673</v>
      </c>
    </row>
    <row r="51" spans="1:30" x14ac:dyDescent="0.25">
      <c r="H51">
        <v>1002</v>
      </c>
    </row>
    <row r="52" spans="1:30" x14ac:dyDescent="0.25">
      <c r="A52">
        <v>23</v>
      </c>
      <c r="B52">
        <v>4265</v>
      </c>
      <c r="C52" t="s">
        <v>135</v>
      </c>
      <c r="D52" t="s">
        <v>136</v>
      </c>
      <c r="E52" t="s">
        <v>137</v>
      </c>
      <c r="F52" t="s">
        <v>138</v>
      </c>
      <c r="G52" t="str">
        <f>"00292942"</f>
        <v>00292942</v>
      </c>
      <c r="H52" t="s">
        <v>139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140</v>
      </c>
    </row>
    <row r="53" spans="1:30" x14ac:dyDescent="0.25">
      <c r="H53" t="s">
        <v>38</v>
      </c>
    </row>
    <row r="54" spans="1:30" x14ac:dyDescent="0.25">
      <c r="A54">
        <v>24</v>
      </c>
      <c r="B54">
        <v>3333</v>
      </c>
      <c r="C54" t="s">
        <v>141</v>
      </c>
      <c r="D54" t="s">
        <v>142</v>
      </c>
      <c r="E54" t="s">
        <v>143</v>
      </c>
      <c r="F54" t="s">
        <v>144</v>
      </c>
      <c r="G54" t="str">
        <f>"00361044"</f>
        <v>00361044</v>
      </c>
      <c r="H54" t="s">
        <v>145</v>
      </c>
      <c r="I54">
        <v>0</v>
      </c>
      <c r="J54">
        <v>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100</v>
      </c>
      <c r="AB54">
        <v>0</v>
      </c>
      <c r="AC54">
        <v>0</v>
      </c>
      <c r="AD54" t="s">
        <v>146</v>
      </c>
    </row>
    <row r="55" spans="1:30" x14ac:dyDescent="0.25">
      <c r="H55">
        <v>1002</v>
      </c>
    </row>
    <row r="56" spans="1:30" x14ac:dyDescent="0.25">
      <c r="A56">
        <v>25</v>
      </c>
      <c r="B56">
        <v>2123</v>
      </c>
      <c r="C56" t="s">
        <v>147</v>
      </c>
      <c r="D56" t="s">
        <v>148</v>
      </c>
      <c r="E56" t="s">
        <v>149</v>
      </c>
      <c r="F56" t="s">
        <v>150</v>
      </c>
      <c r="G56" t="str">
        <f>"201511014153"</f>
        <v>201511014153</v>
      </c>
      <c r="H56" t="s">
        <v>151</v>
      </c>
      <c r="I56">
        <v>0</v>
      </c>
      <c r="J56">
        <v>400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30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152</v>
      </c>
    </row>
    <row r="57" spans="1:30" x14ac:dyDescent="0.25">
      <c r="H57" t="s">
        <v>38</v>
      </c>
    </row>
    <row r="58" spans="1:30" x14ac:dyDescent="0.25">
      <c r="A58">
        <v>26</v>
      </c>
      <c r="B58">
        <v>1474</v>
      </c>
      <c r="C58" t="s">
        <v>153</v>
      </c>
      <c r="D58" t="s">
        <v>154</v>
      </c>
      <c r="E58" t="s">
        <v>155</v>
      </c>
      <c r="F58" t="s">
        <v>156</v>
      </c>
      <c r="G58" t="str">
        <f>"00075907"</f>
        <v>00075907</v>
      </c>
      <c r="H58" t="s">
        <v>157</v>
      </c>
      <c r="I58">
        <v>0</v>
      </c>
      <c r="J58">
        <v>0</v>
      </c>
      <c r="K58">
        <v>0</v>
      </c>
      <c r="L58">
        <v>200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158</v>
      </c>
    </row>
    <row r="59" spans="1:30" x14ac:dyDescent="0.25">
      <c r="H59" t="s">
        <v>159</v>
      </c>
    </row>
    <row r="60" spans="1:30" x14ac:dyDescent="0.25">
      <c r="A60">
        <v>27</v>
      </c>
      <c r="B60">
        <v>3172</v>
      </c>
      <c r="C60" t="s">
        <v>160</v>
      </c>
      <c r="D60" t="s">
        <v>161</v>
      </c>
      <c r="E60" t="s">
        <v>52</v>
      </c>
      <c r="F60" t="s">
        <v>162</v>
      </c>
      <c r="G60" t="str">
        <f>"200808000783"</f>
        <v>200808000783</v>
      </c>
      <c r="H60" t="s">
        <v>163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41</v>
      </c>
      <c r="W60">
        <v>287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164</v>
      </c>
    </row>
    <row r="61" spans="1:30" x14ac:dyDescent="0.25">
      <c r="H61">
        <v>1002</v>
      </c>
    </row>
    <row r="62" spans="1:30" x14ac:dyDescent="0.25">
      <c r="A62">
        <v>28</v>
      </c>
      <c r="B62">
        <v>1584</v>
      </c>
      <c r="C62" t="s">
        <v>165</v>
      </c>
      <c r="D62" t="s">
        <v>142</v>
      </c>
      <c r="E62" t="s">
        <v>83</v>
      </c>
      <c r="F62" t="s">
        <v>166</v>
      </c>
      <c r="G62" t="str">
        <f>"00324533"</f>
        <v>00324533</v>
      </c>
      <c r="H62" t="s">
        <v>167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70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168</v>
      </c>
    </row>
    <row r="63" spans="1:30" x14ac:dyDescent="0.25">
      <c r="H63">
        <v>1002</v>
      </c>
    </row>
    <row r="64" spans="1:30" x14ac:dyDescent="0.25">
      <c r="A64">
        <v>29</v>
      </c>
      <c r="B64">
        <v>3391</v>
      </c>
      <c r="C64" t="s">
        <v>169</v>
      </c>
      <c r="D64" t="s">
        <v>170</v>
      </c>
      <c r="E64" t="s">
        <v>40</v>
      </c>
      <c r="F64" t="s">
        <v>171</v>
      </c>
      <c r="G64" t="str">
        <f>"201511004864"</f>
        <v>201511004864</v>
      </c>
      <c r="H64" t="s">
        <v>172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50</v>
      </c>
      <c r="P64">
        <v>0</v>
      </c>
      <c r="Q64">
        <v>30</v>
      </c>
      <c r="R64">
        <v>0</v>
      </c>
      <c r="S64">
        <v>0</v>
      </c>
      <c r="T64">
        <v>0</v>
      </c>
      <c r="U64">
        <v>0</v>
      </c>
      <c r="V64">
        <v>56</v>
      </c>
      <c r="W64">
        <v>392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173</v>
      </c>
    </row>
    <row r="65" spans="1:30" x14ac:dyDescent="0.25">
      <c r="H65">
        <v>1002</v>
      </c>
    </row>
    <row r="66" spans="1:30" x14ac:dyDescent="0.25">
      <c r="A66">
        <v>30</v>
      </c>
      <c r="B66">
        <v>732</v>
      </c>
      <c r="C66" t="s">
        <v>174</v>
      </c>
      <c r="D66" t="s">
        <v>175</v>
      </c>
      <c r="E66" t="s">
        <v>176</v>
      </c>
      <c r="F66" t="s">
        <v>177</v>
      </c>
      <c r="G66" t="str">
        <f>"200801003065"</f>
        <v>200801003065</v>
      </c>
      <c r="H66" t="s">
        <v>178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50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74</v>
      </c>
      <c r="W66">
        <v>518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179</v>
      </c>
    </row>
    <row r="67" spans="1:30" x14ac:dyDescent="0.25">
      <c r="H67" t="s">
        <v>180</v>
      </c>
    </row>
    <row r="68" spans="1:30" x14ac:dyDescent="0.25">
      <c r="A68">
        <v>31</v>
      </c>
      <c r="B68">
        <v>710</v>
      </c>
      <c r="C68" t="s">
        <v>181</v>
      </c>
      <c r="D68" t="s">
        <v>40</v>
      </c>
      <c r="E68" t="s">
        <v>15</v>
      </c>
      <c r="F68" t="s">
        <v>182</v>
      </c>
      <c r="G68" t="str">
        <f>"201406011430"</f>
        <v>201406011430</v>
      </c>
      <c r="H68" t="s">
        <v>183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30</v>
      </c>
      <c r="S68">
        <v>0</v>
      </c>
      <c r="T68">
        <v>0</v>
      </c>
      <c r="U68">
        <v>0</v>
      </c>
      <c r="V68">
        <v>68</v>
      </c>
      <c r="W68">
        <v>476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184</v>
      </c>
    </row>
    <row r="69" spans="1:30" x14ac:dyDescent="0.25">
      <c r="H69">
        <v>1002</v>
      </c>
    </row>
    <row r="70" spans="1:30" x14ac:dyDescent="0.25">
      <c r="A70">
        <v>32</v>
      </c>
      <c r="B70">
        <v>4701</v>
      </c>
      <c r="C70" t="s">
        <v>185</v>
      </c>
      <c r="D70" t="s">
        <v>186</v>
      </c>
      <c r="E70" t="s">
        <v>187</v>
      </c>
      <c r="F70" t="s">
        <v>188</v>
      </c>
      <c r="G70" t="str">
        <f>"00049511"</f>
        <v>00049511</v>
      </c>
      <c r="H70" t="s">
        <v>189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72</v>
      </c>
      <c r="W70">
        <v>504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190</v>
      </c>
    </row>
    <row r="71" spans="1:30" x14ac:dyDescent="0.25">
      <c r="H71" t="s">
        <v>38</v>
      </c>
    </row>
    <row r="72" spans="1:30" x14ac:dyDescent="0.25">
      <c r="A72">
        <v>33</v>
      </c>
      <c r="B72">
        <v>1777</v>
      </c>
      <c r="C72" t="s">
        <v>191</v>
      </c>
      <c r="D72" t="s">
        <v>192</v>
      </c>
      <c r="E72" t="s">
        <v>15</v>
      </c>
      <c r="F72" t="s">
        <v>193</v>
      </c>
      <c r="G72" t="str">
        <f>"00020779"</f>
        <v>00020779</v>
      </c>
      <c r="H72" t="s">
        <v>194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83</v>
      </c>
      <c r="W72">
        <v>581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195</v>
      </c>
    </row>
    <row r="73" spans="1:30" x14ac:dyDescent="0.25">
      <c r="H73">
        <v>1002</v>
      </c>
    </row>
    <row r="74" spans="1:30" x14ac:dyDescent="0.25">
      <c r="A74">
        <v>34</v>
      </c>
      <c r="B74">
        <v>1615</v>
      </c>
      <c r="C74" t="s">
        <v>196</v>
      </c>
      <c r="D74" t="s">
        <v>137</v>
      </c>
      <c r="E74" t="s">
        <v>113</v>
      </c>
      <c r="F74" t="s">
        <v>197</v>
      </c>
      <c r="G74" t="str">
        <f>"00318230"</f>
        <v>00318230</v>
      </c>
      <c r="H74" t="s">
        <v>198</v>
      </c>
      <c r="I74">
        <v>0</v>
      </c>
      <c r="J74">
        <v>400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</v>
      </c>
      <c r="W74">
        <v>56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199</v>
      </c>
    </row>
    <row r="75" spans="1:30" x14ac:dyDescent="0.25">
      <c r="H75">
        <v>1002</v>
      </c>
    </row>
    <row r="76" spans="1:30" x14ac:dyDescent="0.25">
      <c r="A76">
        <v>35</v>
      </c>
      <c r="B76">
        <v>1306</v>
      </c>
      <c r="C76" t="s">
        <v>200</v>
      </c>
      <c r="D76" t="s">
        <v>15</v>
      </c>
      <c r="E76" t="s">
        <v>40</v>
      </c>
      <c r="F76" t="s">
        <v>201</v>
      </c>
      <c r="G76" t="str">
        <f>"00290271"</f>
        <v>00290271</v>
      </c>
      <c r="H76" t="s">
        <v>202</v>
      </c>
      <c r="I76">
        <v>0</v>
      </c>
      <c r="J76">
        <v>400</v>
      </c>
      <c r="K76">
        <v>0</v>
      </c>
      <c r="L76">
        <v>200</v>
      </c>
      <c r="M76">
        <v>0</v>
      </c>
      <c r="N76">
        <v>70</v>
      </c>
      <c r="O76">
        <v>0</v>
      </c>
      <c r="P76">
        <v>30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203</v>
      </c>
    </row>
    <row r="77" spans="1:30" x14ac:dyDescent="0.25">
      <c r="H77" t="s">
        <v>38</v>
      </c>
    </row>
    <row r="78" spans="1:30" x14ac:dyDescent="0.25">
      <c r="A78">
        <v>36</v>
      </c>
      <c r="B78">
        <v>4108</v>
      </c>
      <c r="C78" t="s">
        <v>204</v>
      </c>
      <c r="D78" t="s">
        <v>187</v>
      </c>
      <c r="E78" t="s">
        <v>205</v>
      </c>
      <c r="F78" t="s">
        <v>206</v>
      </c>
      <c r="G78" t="str">
        <f>"200801008578"</f>
        <v>200801008578</v>
      </c>
      <c r="H78" t="s">
        <v>207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70</v>
      </c>
      <c r="R78">
        <v>0</v>
      </c>
      <c r="S78">
        <v>0</v>
      </c>
      <c r="T78">
        <v>0</v>
      </c>
      <c r="U78">
        <v>0</v>
      </c>
      <c r="V78">
        <v>38</v>
      </c>
      <c r="W78">
        <v>266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208</v>
      </c>
    </row>
    <row r="79" spans="1:30" x14ac:dyDescent="0.25">
      <c r="H79" t="s">
        <v>38</v>
      </c>
    </row>
    <row r="80" spans="1:30" x14ac:dyDescent="0.25">
      <c r="A80">
        <v>37</v>
      </c>
      <c r="B80">
        <v>2062</v>
      </c>
      <c r="C80" t="s">
        <v>209</v>
      </c>
      <c r="D80" t="s">
        <v>187</v>
      </c>
      <c r="E80" t="s">
        <v>15</v>
      </c>
      <c r="F80" t="s">
        <v>210</v>
      </c>
      <c r="G80" t="str">
        <f>"00226602"</f>
        <v>00226602</v>
      </c>
      <c r="H80" t="s">
        <v>211</v>
      </c>
      <c r="I80">
        <v>0</v>
      </c>
      <c r="J80">
        <v>400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50</v>
      </c>
      <c r="R80">
        <v>0</v>
      </c>
      <c r="S80">
        <v>0</v>
      </c>
      <c r="T80">
        <v>0</v>
      </c>
      <c r="U80">
        <v>0</v>
      </c>
      <c r="V80">
        <v>20</v>
      </c>
      <c r="W80">
        <v>140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212</v>
      </c>
    </row>
    <row r="81" spans="1:30" x14ac:dyDescent="0.25">
      <c r="H81">
        <v>1002</v>
      </c>
    </row>
    <row r="82" spans="1:30" x14ac:dyDescent="0.25">
      <c r="A82">
        <v>38</v>
      </c>
      <c r="B82">
        <v>1814</v>
      </c>
      <c r="C82" t="s">
        <v>213</v>
      </c>
      <c r="D82" t="s">
        <v>46</v>
      </c>
      <c r="E82" t="s">
        <v>40</v>
      </c>
      <c r="F82" t="s">
        <v>214</v>
      </c>
      <c r="G82" t="str">
        <f>"00324032"</f>
        <v>00324032</v>
      </c>
      <c r="H82" t="s">
        <v>215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70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216</v>
      </c>
    </row>
    <row r="83" spans="1:30" x14ac:dyDescent="0.25">
      <c r="H83" t="s">
        <v>38</v>
      </c>
    </row>
    <row r="84" spans="1:30" x14ac:dyDescent="0.25">
      <c r="A84">
        <v>39</v>
      </c>
      <c r="B84">
        <v>3317</v>
      </c>
      <c r="C84" t="s">
        <v>217</v>
      </c>
      <c r="D84" t="s">
        <v>218</v>
      </c>
      <c r="E84" t="s">
        <v>33</v>
      </c>
      <c r="F84" t="s">
        <v>219</v>
      </c>
      <c r="G84" t="str">
        <f>"00273078"</f>
        <v>00273078</v>
      </c>
      <c r="H84" t="s">
        <v>220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49</v>
      </c>
      <c r="W84">
        <v>343</v>
      </c>
      <c r="X84">
        <v>0</v>
      </c>
      <c r="Z84">
        <v>0</v>
      </c>
      <c r="AA84">
        <v>0</v>
      </c>
      <c r="AB84">
        <v>10</v>
      </c>
      <c r="AC84">
        <v>170</v>
      </c>
      <c r="AD84" t="s">
        <v>221</v>
      </c>
    </row>
    <row r="85" spans="1:30" x14ac:dyDescent="0.25">
      <c r="H85">
        <v>1002</v>
      </c>
    </row>
    <row r="86" spans="1:30" x14ac:dyDescent="0.25">
      <c r="A86">
        <v>40</v>
      </c>
      <c r="B86">
        <v>4462</v>
      </c>
      <c r="C86" t="s">
        <v>222</v>
      </c>
      <c r="D86" t="s">
        <v>223</v>
      </c>
      <c r="E86" t="s">
        <v>40</v>
      </c>
      <c r="F86" t="s">
        <v>224</v>
      </c>
      <c r="G86" t="str">
        <f>"201511004999"</f>
        <v>201511004999</v>
      </c>
      <c r="H86" t="s">
        <v>225</v>
      </c>
      <c r="I86">
        <v>0</v>
      </c>
      <c r="J86">
        <v>0</v>
      </c>
      <c r="K86">
        <v>0</v>
      </c>
      <c r="L86">
        <v>200</v>
      </c>
      <c r="M86">
        <v>0</v>
      </c>
      <c r="N86">
        <v>50</v>
      </c>
      <c r="O86">
        <v>0</v>
      </c>
      <c r="P86">
        <v>50</v>
      </c>
      <c r="Q86">
        <v>0</v>
      </c>
      <c r="R86">
        <v>0</v>
      </c>
      <c r="S86">
        <v>0</v>
      </c>
      <c r="T86">
        <v>0</v>
      </c>
      <c r="U86">
        <v>0</v>
      </c>
      <c r="V86">
        <v>58</v>
      </c>
      <c r="W86">
        <v>406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226</v>
      </c>
    </row>
    <row r="87" spans="1:30" x14ac:dyDescent="0.25">
      <c r="H87" t="s">
        <v>227</v>
      </c>
    </row>
    <row r="88" spans="1:30" x14ac:dyDescent="0.25">
      <c r="A88">
        <v>41</v>
      </c>
      <c r="B88">
        <v>1177</v>
      </c>
      <c r="C88" t="s">
        <v>228</v>
      </c>
      <c r="D88" t="s">
        <v>229</v>
      </c>
      <c r="E88" t="s">
        <v>52</v>
      </c>
      <c r="F88">
        <v>1119334</v>
      </c>
      <c r="G88" t="str">
        <f>"201511014813"</f>
        <v>201511014813</v>
      </c>
      <c r="H88" t="s">
        <v>230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43</v>
      </c>
      <c r="W88">
        <v>301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231</v>
      </c>
    </row>
    <row r="89" spans="1:30" x14ac:dyDescent="0.25">
      <c r="H89" t="s">
        <v>38</v>
      </c>
    </row>
    <row r="90" spans="1:30" x14ac:dyDescent="0.25">
      <c r="A90">
        <v>42</v>
      </c>
      <c r="B90">
        <v>2374</v>
      </c>
      <c r="C90" t="s">
        <v>232</v>
      </c>
      <c r="D90" t="s">
        <v>233</v>
      </c>
      <c r="E90" t="s">
        <v>149</v>
      </c>
      <c r="F90" t="s">
        <v>234</v>
      </c>
      <c r="G90" t="str">
        <f>"201510000269"</f>
        <v>201510000269</v>
      </c>
      <c r="H90" t="s">
        <v>235</v>
      </c>
      <c r="I90">
        <v>0</v>
      </c>
      <c r="J90">
        <v>0</v>
      </c>
      <c r="K90">
        <v>0</v>
      </c>
      <c r="L90">
        <v>0</v>
      </c>
      <c r="M90">
        <v>100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31</v>
      </c>
      <c r="W90">
        <v>217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236</v>
      </c>
    </row>
    <row r="91" spans="1:30" x14ac:dyDescent="0.25">
      <c r="H91">
        <v>1002</v>
      </c>
    </row>
    <row r="92" spans="1:30" x14ac:dyDescent="0.25">
      <c r="A92">
        <v>43</v>
      </c>
      <c r="B92">
        <v>4303</v>
      </c>
      <c r="C92" t="s">
        <v>237</v>
      </c>
      <c r="D92" t="s">
        <v>137</v>
      </c>
      <c r="E92" t="s">
        <v>97</v>
      </c>
      <c r="F92" t="s">
        <v>238</v>
      </c>
      <c r="G92" t="str">
        <f>"201511019258"</f>
        <v>201511019258</v>
      </c>
      <c r="H92" t="s">
        <v>239</v>
      </c>
      <c r="I92">
        <v>150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18</v>
      </c>
      <c r="W92">
        <v>126</v>
      </c>
      <c r="X92">
        <v>0</v>
      </c>
      <c r="Z92">
        <v>0</v>
      </c>
      <c r="AA92">
        <v>0</v>
      </c>
      <c r="AB92">
        <v>23</v>
      </c>
      <c r="AC92">
        <v>391</v>
      </c>
      <c r="AD92" t="s">
        <v>240</v>
      </c>
    </row>
    <row r="93" spans="1:30" x14ac:dyDescent="0.25">
      <c r="H93">
        <v>1002</v>
      </c>
    </row>
    <row r="94" spans="1:30" x14ac:dyDescent="0.25">
      <c r="A94">
        <v>44</v>
      </c>
      <c r="B94">
        <v>4509</v>
      </c>
      <c r="C94" t="s">
        <v>241</v>
      </c>
      <c r="D94" t="s">
        <v>186</v>
      </c>
      <c r="E94" t="s">
        <v>233</v>
      </c>
      <c r="F94" t="s">
        <v>242</v>
      </c>
      <c r="G94" t="str">
        <f>"201511009970"</f>
        <v>201511009970</v>
      </c>
      <c r="H94" t="s">
        <v>243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50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21</v>
      </c>
      <c r="W94">
        <v>147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244</v>
      </c>
    </row>
    <row r="95" spans="1:30" x14ac:dyDescent="0.25">
      <c r="H95">
        <v>1002</v>
      </c>
    </row>
    <row r="96" spans="1:30" x14ac:dyDescent="0.25">
      <c r="A96">
        <v>45</v>
      </c>
      <c r="B96">
        <v>3133</v>
      </c>
      <c r="C96" t="s">
        <v>245</v>
      </c>
      <c r="D96" t="s">
        <v>246</v>
      </c>
      <c r="E96" t="s">
        <v>247</v>
      </c>
      <c r="F96" t="s">
        <v>248</v>
      </c>
      <c r="G96" t="str">
        <f>"201511006753"</f>
        <v>201511006753</v>
      </c>
      <c r="H96" t="s">
        <v>249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9</v>
      </c>
      <c r="W96">
        <v>63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250</v>
      </c>
    </row>
    <row r="97" spans="1:30" x14ac:dyDescent="0.25">
      <c r="H97">
        <v>1002</v>
      </c>
    </row>
    <row r="98" spans="1:30" x14ac:dyDescent="0.25">
      <c r="A98">
        <v>46</v>
      </c>
      <c r="B98">
        <v>3598</v>
      </c>
      <c r="C98" t="s">
        <v>251</v>
      </c>
      <c r="D98" t="s">
        <v>252</v>
      </c>
      <c r="E98" t="s">
        <v>187</v>
      </c>
      <c r="F98" t="s">
        <v>253</v>
      </c>
      <c r="G98" t="str">
        <f>"201511008143"</f>
        <v>201511008143</v>
      </c>
      <c r="H98" t="s">
        <v>254</v>
      </c>
      <c r="I98">
        <v>0</v>
      </c>
      <c r="J98">
        <v>0</v>
      </c>
      <c r="K98">
        <v>0</v>
      </c>
      <c r="L98">
        <v>200</v>
      </c>
      <c r="M98">
        <v>0</v>
      </c>
      <c r="N98">
        <v>50</v>
      </c>
      <c r="O98">
        <v>0</v>
      </c>
      <c r="P98">
        <v>0</v>
      </c>
      <c r="Q98">
        <v>30</v>
      </c>
      <c r="R98">
        <v>0</v>
      </c>
      <c r="S98">
        <v>0</v>
      </c>
      <c r="T98">
        <v>0</v>
      </c>
      <c r="U98">
        <v>0</v>
      </c>
      <c r="V98">
        <v>16</v>
      </c>
      <c r="W98">
        <v>112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255</v>
      </c>
    </row>
    <row r="99" spans="1:30" x14ac:dyDescent="0.25">
      <c r="H99">
        <v>1002</v>
      </c>
    </row>
    <row r="100" spans="1:30" x14ac:dyDescent="0.25">
      <c r="A100">
        <v>47</v>
      </c>
      <c r="B100">
        <v>5086</v>
      </c>
      <c r="C100" t="s">
        <v>256</v>
      </c>
      <c r="D100" t="s">
        <v>257</v>
      </c>
      <c r="E100" t="s">
        <v>258</v>
      </c>
      <c r="F100" t="s">
        <v>259</v>
      </c>
      <c r="G100" t="str">
        <f>"00025059"</f>
        <v>00025059</v>
      </c>
      <c r="H100" t="s">
        <v>260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16</v>
      </c>
      <c r="W100">
        <v>112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261</v>
      </c>
    </row>
    <row r="101" spans="1:30" x14ac:dyDescent="0.25">
      <c r="H101">
        <v>1002</v>
      </c>
    </row>
    <row r="102" spans="1:30" x14ac:dyDescent="0.25">
      <c r="A102">
        <v>48</v>
      </c>
      <c r="B102">
        <v>3495</v>
      </c>
      <c r="C102" t="s">
        <v>262</v>
      </c>
      <c r="D102" t="s">
        <v>263</v>
      </c>
      <c r="E102" t="s">
        <v>264</v>
      </c>
      <c r="F102" t="s">
        <v>265</v>
      </c>
      <c r="G102" t="str">
        <f>"201511019026"</f>
        <v>201511019026</v>
      </c>
      <c r="H102" t="s">
        <v>220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36</v>
      </c>
      <c r="W102">
        <v>252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266</v>
      </c>
    </row>
    <row r="103" spans="1:30" x14ac:dyDescent="0.25">
      <c r="H103" t="s">
        <v>44</v>
      </c>
    </row>
    <row r="104" spans="1:30" x14ac:dyDescent="0.25">
      <c r="A104">
        <v>49</v>
      </c>
      <c r="B104">
        <v>1793</v>
      </c>
      <c r="C104" t="s">
        <v>267</v>
      </c>
      <c r="D104" t="s">
        <v>148</v>
      </c>
      <c r="E104" t="s">
        <v>40</v>
      </c>
      <c r="F104" t="s">
        <v>268</v>
      </c>
      <c r="G104" t="str">
        <f>"00020084"</f>
        <v>00020084</v>
      </c>
      <c r="H104" t="s">
        <v>269</v>
      </c>
      <c r="I104">
        <v>0</v>
      </c>
      <c r="J104">
        <v>0</v>
      </c>
      <c r="K104">
        <v>0</v>
      </c>
      <c r="L104">
        <v>0</v>
      </c>
      <c r="M104">
        <v>100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33</v>
      </c>
      <c r="W104">
        <v>231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270</v>
      </c>
    </row>
    <row r="105" spans="1:30" x14ac:dyDescent="0.25">
      <c r="H105" t="s">
        <v>44</v>
      </c>
    </row>
    <row r="106" spans="1:30" x14ac:dyDescent="0.25">
      <c r="A106">
        <v>50</v>
      </c>
      <c r="B106">
        <v>2563</v>
      </c>
      <c r="C106" t="s">
        <v>271</v>
      </c>
      <c r="D106" t="s">
        <v>272</v>
      </c>
      <c r="E106" t="s">
        <v>90</v>
      </c>
      <c r="F106" t="s">
        <v>273</v>
      </c>
      <c r="G106" t="str">
        <f>"00092709"</f>
        <v>00092709</v>
      </c>
      <c r="H106" t="s">
        <v>274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31</v>
      </c>
      <c r="W106">
        <v>217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275</v>
      </c>
    </row>
    <row r="107" spans="1:30" x14ac:dyDescent="0.25">
      <c r="H107">
        <v>1002</v>
      </c>
    </row>
    <row r="108" spans="1:30" x14ac:dyDescent="0.25">
      <c r="A108">
        <v>51</v>
      </c>
      <c r="B108">
        <v>3975</v>
      </c>
      <c r="C108" t="s">
        <v>276</v>
      </c>
      <c r="D108" t="s">
        <v>186</v>
      </c>
      <c r="E108" t="s">
        <v>27</v>
      </c>
      <c r="F108" t="s">
        <v>277</v>
      </c>
      <c r="G108" t="str">
        <f>"00359562"</f>
        <v>00359562</v>
      </c>
      <c r="H108" t="s">
        <v>278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-24</v>
      </c>
      <c r="W108">
        <v>-168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279</v>
      </c>
    </row>
    <row r="109" spans="1:30" x14ac:dyDescent="0.25">
      <c r="H109" t="s">
        <v>87</v>
      </c>
    </row>
    <row r="110" spans="1:30" x14ac:dyDescent="0.25">
      <c r="A110">
        <v>52</v>
      </c>
      <c r="B110">
        <v>938</v>
      </c>
      <c r="C110" t="s">
        <v>280</v>
      </c>
      <c r="D110" t="s">
        <v>281</v>
      </c>
      <c r="E110" t="s">
        <v>14</v>
      </c>
      <c r="F110" t="s">
        <v>282</v>
      </c>
      <c r="G110" t="str">
        <f>"00015421"</f>
        <v>00015421</v>
      </c>
      <c r="H110" t="s">
        <v>283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18</v>
      </c>
      <c r="W110">
        <v>126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284</v>
      </c>
    </row>
    <row r="111" spans="1:30" x14ac:dyDescent="0.25">
      <c r="H111">
        <v>1002</v>
      </c>
    </row>
    <row r="112" spans="1:30" x14ac:dyDescent="0.25">
      <c r="A112">
        <v>53</v>
      </c>
      <c r="B112">
        <v>1435</v>
      </c>
      <c r="C112" t="s">
        <v>285</v>
      </c>
      <c r="D112" t="s">
        <v>286</v>
      </c>
      <c r="E112" t="s">
        <v>287</v>
      </c>
      <c r="F112" t="s">
        <v>288</v>
      </c>
      <c r="G112" t="str">
        <f>"00026453"</f>
        <v>00026453</v>
      </c>
      <c r="H112" t="s">
        <v>289</v>
      </c>
      <c r="I112">
        <v>0</v>
      </c>
      <c r="J112">
        <v>400</v>
      </c>
      <c r="K112">
        <v>0</v>
      </c>
      <c r="L112">
        <v>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290</v>
      </c>
    </row>
    <row r="113" spans="1:30" x14ac:dyDescent="0.25">
      <c r="H113" t="s">
        <v>87</v>
      </c>
    </row>
    <row r="114" spans="1:30" x14ac:dyDescent="0.25">
      <c r="A114">
        <v>54</v>
      </c>
      <c r="B114">
        <v>4051</v>
      </c>
      <c r="C114" t="s">
        <v>291</v>
      </c>
      <c r="D114" t="s">
        <v>46</v>
      </c>
      <c r="E114" t="s">
        <v>292</v>
      </c>
      <c r="F114" t="s">
        <v>293</v>
      </c>
      <c r="G114" t="str">
        <f>"201511020413"</f>
        <v>201511020413</v>
      </c>
      <c r="H114" t="s">
        <v>294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50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-11</v>
      </c>
      <c r="W114">
        <v>-77</v>
      </c>
      <c r="X114">
        <v>0</v>
      </c>
      <c r="Z114">
        <v>0</v>
      </c>
      <c r="AA114">
        <v>0</v>
      </c>
      <c r="AB114">
        <v>11</v>
      </c>
      <c r="AC114">
        <v>187</v>
      </c>
      <c r="AD114" t="s">
        <v>295</v>
      </c>
    </row>
    <row r="115" spans="1:30" x14ac:dyDescent="0.25">
      <c r="H115" t="s">
        <v>44</v>
      </c>
    </row>
    <row r="116" spans="1:30" x14ac:dyDescent="0.25">
      <c r="A116">
        <v>55</v>
      </c>
      <c r="B116">
        <v>3434</v>
      </c>
      <c r="C116" t="s">
        <v>296</v>
      </c>
      <c r="D116" t="s">
        <v>297</v>
      </c>
      <c r="E116" t="s">
        <v>298</v>
      </c>
      <c r="F116" t="s">
        <v>299</v>
      </c>
      <c r="G116" t="str">
        <f>"201511023837"</f>
        <v>201511023837</v>
      </c>
      <c r="H116">
        <v>726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22</v>
      </c>
      <c r="W116">
        <v>154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1150</v>
      </c>
    </row>
    <row r="117" spans="1:30" x14ac:dyDescent="0.25">
      <c r="H117" t="s">
        <v>38</v>
      </c>
    </row>
    <row r="118" spans="1:30" x14ac:dyDescent="0.25">
      <c r="A118">
        <v>56</v>
      </c>
      <c r="B118">
        <v>2598</v>
      </c>
      <c r="C118" t="s">
        <v>300</v>
      </c>
      <c r="D118" t="s">
        <v>187</v>
      </c>
      <c r="E118" t="s">
        <v>287</v>
      </c>
      <c r="F118" t="s">
        <v>301</v>
      </c>
      <c r="G118" t="str">
        <f>"201406005769"</f>
        <v>201406005769</v>
      </c>
      <c r="H118" t="s">
        <v>302</v>
      </c>
      <c r="I118">
        <v>0</v>
      </c>
      <c r="J118">
        <v>0</v>
      </c>
      <c r="K118">
        <v>0</v>
      </c>
      <c r="L118">
        <v>0</v>
      </c>
      <c r="M118">
        <v>100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36</v>
      </c>
      <c r="W118">
        <v>252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303</v>
      </c>
    </row>
    <row r="119" spans="1:30" x14ac:dyDescent="0.25">
      <c r="H119">
        <v>1002</v>
      </c>
    </row>
    <row r="120" spans="1:30" x14ac:dyDescent="0.25">
      <c r="A120">
        <v>57</v>
      </c>
      <c r="B120">
        <v>3067</v>
      </c>
      <c r="C120" t="s">
        <v>304</v>
      </c>
      <c r="D120" t="s">
        <v>305</v>
      </c>
      <c r="E120" t="s">
        <v>33</v>
      </c>
      <c r="F120" t="s">
        <v>306</v>
      </c>
      <c r="G120" t="str">
        <f>"00362326"</f>
        <v>00362326</v>
      </c>
      <c r="H120" t="s">
        <v>307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50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</v>
      </c>
      <c r="W120">
        <v>42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308</v>
      </c>
    </row>
    <row r="121" spans="1:30" x14ac:dyDescent="0.25">
      <c r="H121" t="s">
        <v>38</v>
      </c>
    </row>
    <row r="122" spans="1:30" x14ac:dyDescent="0.25">
      <c r="A122">
        <v>58</v>
      </c>
      <c r="B122">
        <v>1076</v>
      </c>
      <c r="C122" t="s">
        <v>309</v>
      </c>
      <c r="D122" t="s">
        <v>310</v>
      </c>
      <c r="E122" t="s">
        <v>205</v>
      </c>
      <c r="F122" t="s">
        <v>311</v>
      </c>
      <c r="G122" t="str">
        <f>"201511009996"</f>
        <v>201511009996</v>
      </c>
      <c r="H122" t="s">
        <v>312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7</v>
      </c>
      <c r="W122">
        <v>49</v>
      </c>
      <c r="X122">
        <v>0</v>
      </c>
      <c r="Z122">
        <v>0</v>
      </c>
      <c r="AA122">
        <v>0</v>
      </c>
      <c r="AB122">
        <v>10</v>
      </c>
      <c r="AC122">
        <v>170</v>
      </c>
      <c r="AD122" t="s">
        <v>313</v>
      </c>
    </row>
    <row r="123" spans="1:30" x14ac:dyDescent="0.25">
      <c r="H123" t="s">
        <v>38</v>
      </c>
    </row>
    <row r="124" spans="1:30" x14ac:dyDescent="0.25">
      <c r="A124">
        <v>59</v>
      </c>
      <c r="B124">
        <v>983</v>
      </c>
      <c r="C124" t="s">
        <v>314</v>
      </c>
      <c r="D124" t="s">
        <v>148</v>
      </c>
      <c r="E124" t="s">
        <v>27</v>
      </c>
      <c r="F124" t="s">
        <v>315</v>
      </c>
      <c r="G124" t="str">
        <f>"201511007463"</f>
        <v>201511007463</v>
      </c>
      <c r="H124" t="s">
        <v>316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15</v>
      </c>
      <c r="W124">
        <v>105</v>
      </c>
      <c r="X124">
        <v>0</v>
      </c>
      <c r="Z124">
        <v>0</v>
      </c>
      <c r="AA124">
        <v>0</v>
      </c>
      <c r="AB124">
        <v>0</v>
      </c>
      <c r="AC124">
        <v>0</v>
      </c>
      <c r="AD124" t="s">
        <v>317</v>
      </c>
    </row>
    <row r="125" spans="1:30" x14ac:dyDescent="0.25">
      <c r="H125" t="s">
        <v>38</v>
      </c>
    </row>
    <row r="126" spans="1:30" x14ac:dyDescent="0.25">
      <c r="A126">
        <v>60</v>
      </c>
      <c r="B126">
        <v>262</v>
      </c>
      <c r="C126" t="s">
        <v>318</v>
      </c>
      <c r="D126" t="s">
        <v>319</v>
      </c>
      <c r="E126" t="s">
        <v>27</v>
      </c>
      <c r="F126" t="s">
        <v>320</v>
      </c>
      <c r="G126" t="str">
        <f>"201511020015"</f>
        <v>201511020015</v>
      </c>
      <c r="H126" t="s">
        <v>321</v>
      </c>
      <c r="I126">
        <v>0</v>
      </c>
      <c r="J126">
        <v>0</v>
      </c>
      <c r="K126">
        <v>200</v>
      </c>
      <c r="L126">
        <v>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17</v>
      </c>
      <c r="W126">
        <v>119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322</v>
      </c>
    </row>
    <row r="127" spans="1:30" x14ac:dyDescent="0.25">
      <c r="H127" t="s">
        <v>159</v>
      </c>
    </row>
    <row r="128" spans="1:30" x14ac:dyDescent="0.25">
      <c r="A128">
        <v>61</v>
      </c>
      <c r="B128">
        <v>3085</v>
      </c>
      <c r="C128" t="s">
        <v>323</v>
      </c>
      <c r="D128" t="s">
        <v>324</v>
      </c>
      <c r="E128" t="s">
        <v>325</v>
      </c>
      <c r="F128" t="s">
        <v>326</v>
      </c>
      <c r="G128" t="str">
        <f>"00333047"</f>
        <v>00333047</v>
      </c>
      <c r="H128">
        <v>990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30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Z128">
        <v>0</v>
      </c>
      <c r="AA128">
        <v>0</v>
      </c>
      <c r="AB128">
        <v>0</v>
      </c>
      <c r="AC128">
        <v>0</v>
      </c>
      <c r="AD128">
        <v>1090</v>
      </c>
    </row>
    <row r="129" spans="1:30" x14ac:dyDescent="0.25">
      <c r="H129" t="s">
        <v>327</v>
      </c>
    </row>
    <row r="130" spans="1:30" x14ac:dyDescent="0.25">
      <c r="A130">
        <v>62</v>
      </c>
      <c r="B130">
        <v>4951</v>
      </c>
      <c r="C130" t="s">
        <v>328</v>
      </c>
      <c r="D130" t="s">
        <v>90</v>
      </c>
      <c r="E130" t="s">
        <v>187</v>
      </c>
      <c r="F130" t="s">
        <v>329</v>
      </c>
      <c r="G130" t="str">
        <f>"201511020964"</f>
        <v>201511020964</v>
      </c>
      <c r="H130" t="s">
        <v>330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30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Z130">
        <v>0</v>
      </c>
      <c r="AA130">
        <v>0</v>
      </c>
      <c r="AB130">
        <v>8</v>
      </c>
      <c r="AC130">
        <v>136</v>
      </c>
      <c r="AD130" t="s">
        <v>331</v>
      </c>
    </row>
    <row r="131" spans="1:30" x14ac:dyDescent="0.25">
      <c r="H131">
        <v>1002</v>
      </c>
    </row>
    <row r="132" spans="1:30" x14ac:dyDescent="0.25">
      <c r="A132">
        <v>63</v>
      </c>
      <c r="B132">
        <v>3562</v>
      </c>
      <c r="C132" t="s">
        <v>332</v>
      </c>
      <c r="D132" t="s">
        <v>170</v>
      </c>
      <c r="E132" t="s">
        <v>333</v>
      </c>
      <c r="F132" t="s">
        <v>334</v>
      </c>
      <c r="G132" t="str">
        <f>"00356888"</f>
        <v>00356888</v>
      </c>
      <c r="H132" t="s">
        <v>335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336</v>
      </c>
    </row>
    <row r="133" spans="1:30" x14ac:dyDescent="0.25">
      <c r="H133">
        <v>1002</v>
      </c>
    </row>
    <row r="134" spans="1:30" x14ac:dyDescent="0.25">
      <c r="A134">
        <v>64</v>
      </c>
      <c r="B134">
        <v>34</v>
      </c>
      <c r="C134" t="s">
        <v>337</v>
      </c>
      <c r="D134" t="s">
        <v>297</v>
      </c>
      <c r="E134" t="s">
        <v>40</v>
      </c>
      <c r="F134" t="s">
        <v>338</v>
      </c>
      <c r="G134" t="str">
        <f>"00259414"</f>
        <v>00259414</v>
      </c>
      <c r="H134" t="s">
        <v>339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30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5</v>
      </c>
      <c r="W134">
        <v>35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340</v>
      </c>
    </row>
    <row r="135" spans="1:30" x14ac:dyDescent="0.25">
      <c r="H135" t="s">
        <v>87</v>
      </c>
    </row>
    <row r="136" spans="1:30" x14ac:dyDescent="0.25">
      <c r="A136">
        <v>65</v>
      </c>
      <c r="B136">
        <v>2908</v>
      </c>
      <c r="C136" t="s">
        <v>341</v>
      </c>
      <c r="D136" t="s">
        <v>342</v>
      </c>
      <c r="E136" t="s">
        <v>287</v>
      </c>
      <c r="F136" t="s">
        <v>343</v>
      </c>
      <c r="G136" t="str">
        <f>"201511011949"</f>
        <v>201511011949</v>
      </c>
      <c r="H136" t="s">
        <v>260</v>
      </c>
      <c r="I136">
        <v>0</v>
      </c>
      <c r="J136">
        <v>0</v>
      </c>
      <c r="K136">
        <v>0</v>
      </c>
      <c r="L136">
        <v>0</v>
      </c>
      <c r="M136">
        <v>100</v>
      </c>
      <c r="N136">
        <v>30</v>
      </c>
      <c r="O136">
        <v>0</v>
      </c>
      <c r="P136">
        <v>30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344</v>
      </c>
    </row>
    <row r="137" spans="1:30" x14ac:dyDescent="0.25">
      <c r="H137" t="s">
        <v>180</v>
      </c>
    </row>
    <row r="138" spans="1:30" x14ac:dyDescent="0.25">
      <c r="A138">
        <v>66</v>
      </c>
      <c r="B138">
        <v>3373</v>
      </c>
      <c r="C138" t="s">
        <v>345</v>
      </c>
      <c r="D138" t="s">
        <v>346</v>
      </c>
      <c r="E138" t="s">
        <v>40</v>
      </c>
      <c r="F138" t="s">
        <v>347</v>
      </c>
      <c r="G138" t="str">
        <f>"201511014561"</f>
        <v>201511014561</v>
      </c>
      <c r="H138">
        <v>704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30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Z138">
        <v>0</v>
      </c>
      <c r="AA138">
        <v>0</v>
      </c>
      <c r="AB138">
        <v>0</v>
      </c>
      <c r="AC138">
        <v>0</v>
      </c>
      <c r="AD138">
        <v>1004</v>
      </c>
    </row>
    <row r="139" spans="1:30" x14ac:dyDescent="0.25">
      <c r="H139" t="s">
        <v>87</v>
      </c>
    </row>
    <row r="140" spans="1:30" x14ac:dyDescent="0.25">
      <c r="A140">
        <v>67</v>
      </c>
      <c r="B140">
        <v>2284</v>
      </c>
      <c r="C140" t="s">
        <v>348</v>
      </c>
      <c r="D140" t="s">
        <v>349</v>
      </c>
      <c r="E140" t="s">
        <v>350</v>
      </c>
      <c r="F140" t="s">
        <v>351</v>
      </c>
      <c r="G140" t="str">
        <f>"00345585"</f>
        <v>00345585</v>
      </c>
      <c r="H140" t="s">
        <v>352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50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353</v>
      </c>
    </row>
    <row r="141" spans="1:30" x14ac:dyDescent="0.25">
      <c r="H141" t="s">
        <v>44</v>
      </c>
    </row>
    <row r="142" spans="1:30" x14ac:dyDescent="0.25">
      <c r="A142">
        <v>68</v>
      </c>
      <c r="B142">
        <v>1845</v>
      </c>
      <c r="C142" t="s">
        <v>354</v>
      </c>
      <c r="D142" t="s">
        <v>355</v>
      </c>
      <c r="E142" t="s">
        <v>187</v>
      </c>
      <c r="F142" t="s">
        <v>356</v>
      </c>
      <c r="G142" t="str">
        <f>"00316303"</f>
        <v>00316303</v>
      </c>
      <c r="H142" t="s">
        <v>357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11</v>
      </c>
      <c r="W142">
        <v>77</v>
      </c>
      <c r="X142">
        <v>0</v>
      </c>
      <c r="Z142">
        <v>0</v>
      </c>
      <c r="AA142">
        <v>0</v>
      </c>
      <c r="AB142">
        <v>0</v>
      </c>
      <c r="AC142">
        <v>0</v>
      </c>
      <c r="AD142" t="s">
        <v>358</v>
      </c>
    </row>
    <row r="143" spans="1:30" x14ac:dyDescent="0.25">
      <c r="H143" t="s">
        <v>44</v>
      </c>
    </row>
    <row r="144" spans="1:30" x14ac:dyDescent="0.25">
      <c r="A144">
        <v>69</v>
      </c>
      <c r="B144">
        <v>150</v>
      </c>
      <c r="C144" t="s">
        <v>359</v>
      </c>
      <c r="D144" t="s">
        <v>360</v>
      </c>
      <c r="E144" t="s">
        <v>361</v>
      </c>
      <c r="F144" t="s">
        <v>362</v>
      </c>
      <c r="G144" t="str">
        <f>"00273034"</f>
        <v>00273034</v>
      </c>
      <c r="H144">
        <v>726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Z144">
        <v>0</v>
      </c>
      <c r="AA144">
        <v>0</v>
      </c>
      <c r="AB144">
        <v>2</v>
      </c>
      <c r="AC144">
        <v>34</v>
      </c>
      <c r="AD144">
        <v>990</v>
      </c>
    </row>
    <row r="145" spans="1:30" x14ac:dyDescent="0.25">
      <c r="H145">
        <v>1002</v>
      </c>
    </row>
    <row r="146" spans="1:30" x14ac:dyDescent="0.25">
      <c r="A146">
        <v>70</v>
      </c>
      <c r="B146">
        <v>1193</v>
      </c>
      <c r="C146" t="s">
        <v>363</v>
      </c>
      <c r="D146" t="s">
        <v>364</v>
      </c>
      <c r="E146" t="s">
        <v>90</v>
      </c>
      <c r="F146" t="s">
        <v>365</v>
      </c>
      <c r="G146" t="str">
        <f>"00041259"</f>
        <v>00041259</v>
      </c>
      <c r="H146" t="s">
        <v>366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70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2</v>
      </c>
      <c r="W146">
        <v>14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367</v>
      </c>
    </row>
    <row r="147" spans="1:30" x14ac:dyDescent="0.25">
      <c r="H147" t="s">
        <v>87</v>
      </c>
    </row>
    <row r="148" spans="1:30" x14ac:dyDescent="0.25">
      <c r="A148">
        <v>71</v>
      </c>
      <c r="B148">
        <v>3825</v>
      </c>
      <c r="C148" t="s">
        <v>368</v>
      </c>
      <c r="D148" t="s">
        <v>27</v>
      </c>
      <c r="E148" t="s">
        <v>15</v>
      </c>
      <c r="F148" t="s">
        <v>369</v>
      </c>
      <c r="G148" t="str">
        <f>"00355284"</f>
        <v>00355284</v>
      </c>
      <c r="H148" t="s">
        <v>370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371</v>
      </c>
    </row>
    <row r="149" spans="1:30" x14ac:dyDescent="0.25">
      <c r="H149">
        <v>1002</v>
      </c>
    </row>
    <row r="150" spans="1:30" x14ac:dyDescent="0.25">
      <c r="A150">
        <v>72</v>
      </c>
      <c r="B150">
        <v>332</v>
      </c>
      <c r="C150" t="s">
        <v>372</v>
      </c>
      <c r="D150" t="s">
        <v>373</v>
      </c>
      <c r="E150" t="s">
        <v>374</v>
      </c>
      <c r="F150" t="s">
        <v>375</v>
      </c>
      <c r="G150" t="str">
        <f>"00298247"</f>
        <v>00298247</v>
      </c>
      <c r="H150" t="s">
        <v>376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15</v>
      </c>
      <c r="W150">
        <v>105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377</v>
      </c>
    </row>
    <row r="151" spans="1:30" x14ac:dyDescent="0.25">
      <c r="H151" t="s">
        <v>44</v>
      </c>
    </row>
    <row r="152" spans="1:30" x14ac:dyDescent="0.25">
      <c r="A152">
        <v>73</v>
      </c>
      <c r="B152">
        <v>811</v>
      </c>
      <c r="C152" t="s">
        <v>378</v>
      </c>
      <c r="D152" t="s">
        <v>161</v>
      </c>
      <c r="E152" t="s">
        <v>379</v>
      </c>
      <c r="F152" t="s">
        <v>380</v>
      </c>
      <c r="G152" t="str">
        <f>"00299991"</f>
        <v>00299991</v>
      </c>
      <c r="H152" t="s">
        <v>381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23</v>
      </c>
      <c r="W152">
        <v>161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382</v>
      </c>
    </row>
    <row r="153" spans="1:30" x14ac:dyDescent="0.25">
      <c r="H153">
        <v>1002</v>
      </c>
    </row>
    <row r="154" spans="1:30" x14ac:dyDescent="0.25">
      <c r="A154">
        <v>74</v>
      </c>
      <c r="B154">
        <v>2039</v>
      </c>
      <c r="C154" t="s">
        <v>383</v>
      </c>
      <c r="D154" t="s">
        <v>186</v>
      </c>
      <c r="E154" t="s">
        <v>15</v>
      </c>
      <c r="F154" t="s">
        <v>384</v>
      </c>
      <c r="G154" t="str">
        <f>"00329149"</f>
        <v>00329149</v>
      </c>
      <c r="H154" t="s">
        <v>122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30</v>
      </c>
      <c r="P154">
        <v>30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385</v>
      </c>
    </row>
    <row r="155" spans="1:30" x14ac:dyDescent="0.25">
      <c r="H155" t="s">
        <v>87</v>
      </c>
    </row>
    <row r="156" spans="1:30" x14ac:dyDescent="0.25">
      <c r="A156">
        <v>75</v>
      </c>
      <c r="B156">
        <v>4209</v>
      </c>
      <c r="C156" t="s">
        <v>386</v>
      </c>
      <c r="D156" t="s">
        <v>387</v>
      </c>
      <c r="E156" t="s">
        <v>113</v>
      </c>
      <c r="F156" t="s">
        <v>388</v>
      </c>
      <c r="G156" t="str">
        <f>"00020421"</f>
        <v>00020421</v>
      </c>
      <c r="H156" t="s">
        <v>389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390</v>
      </c>
    </row>
    <row r="157" spans="1:30" x14ac:dyDescent="0.25">
      <c r="H157" t="s">
        <v>38</v>
      </c>
    </row>
    <row r="158" spans="1:30" x14ac:dyDescent="0.25">
      <c r="A158">
        <v>76</v>
      </c>
      <c r="B158">
        <v>4745</v>
      </c>
      <c r="C158" t="s">
        <v>391</v>
      </c>
      <c r="D158" t="s">
        <v>392</v>
      </c>
      <c r="E158" t="s">
        <v>21</v>
      </c>
      <c r="F158" t="s">
        <v>393</v>
      </c>
      <c r="G158" t="str">
        <f>"00352354"</f>
        <v>00352354</v>
      </c>
      <c r="H158" t="s">
        <v>394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395</v>
      </c>
    </row>
    <row r="159" spans="1:30" x14ac:dyDescent="0.25">
      <c r="H159">
        <v>1002</v>
      </c>
    </row>
    <row r="160" spans="1:30" x14ac:dyDescent="0.25">
      <c r="A160">
        <v>77</v>
      </c>
      <c r="B160">
        <v>94</v>
      </c>
      <c r="C160" t="s">
        <v>396</v>
      </c>
      <c r="D160" t="s">
        <v>186</v>
      </c>
      <c r="E160" t="s">
        <v>120</v>
      </c>
      <c r="F160" t="s">
        <v>397</v>
      </c>
      <c r="G160" t="str">
        <f>"00291871"</f>
        <v>00291871</v>
      </c>
      <c r="H160" t="s">
        <v>398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50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399</v>
      </c>
    </row>
    <row r="161" spans="1:30" x14ac:dyDescent="0.25">
      <c r="H161">
        <v>1002</v>
      </c>
    </row>
    <row r="162" spans="1:30" x14ac:dyDescent="0.25">
      <c r="A162">
        <v>78</v>
      </c>
      <c r="B162">
        <v>4146</v>
      </c>
      <c r="C162" t="s">
        <v>400</v>
      </c>
      <c r="D162" t="s">
        <v>401</v>
      </c>
      <c r="E162" t="s">
        <v>40</v>
      </c>
      <c r="F162" t="s">
        <v>402</v>
      </c>
      <c r="G162" t="str">
        <f>"00335231"</f>
        <v>00335231</v>
      </c>
      <c r="H162" t="s">
        <v>394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403</v>
      </c>
    </row>
    <row r="163" spans="1:30" x14ac:dyDescent="0.25">
      <c r="H163" t="s">
        <v>87</v>
      </c>
    </row>
    <row r="164" spans="1:30" x14ac:dyDescent="0.25">
      <c r="A164">
        <v>79</v>
      </c>
      <c r="B164">
        <v>3056</v>
      </c>
      <c r="C164" t="s">
        <v>404</v>
      </c>
      <c r="D164" t="s">
        <v>405</v>
      </c>
      <c r="E164" t="s">
        <v>233</v>
      </c>
      <c r="F164" t="s">
        <v>406</v>
      </c>
      <c r="G164" t="str">
        <f>"00190971"</f>
        <v>00190971</v>
      </c>
      <c r="H164" t="s">
        <v>407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408</v>
      </c>
    </row>
    <row r="165" spans="1:30" x14ac:dyDescent="0.25">
      <c r="H165" t="s">
        <v>44</v>
      </c>
    </row>
    <row r="166" spans="1:30" x14ac:dyDescent="0.25">
      <c r="A166">
        <v>80</v>
      </c>
      <c r="B166">
        <v>223</v>
      </c>
      <c r="C166" t="s">
        <v>409</v>
      </c>
      <c r="D166" t="s">
        <v>161</v>
      </c>
      <c r="E166" t="s">
        <v>15</v>
      </c>
      <c r="F166" t="s">
        <v>410</v>
      </c>
      <c r="G166" t="str">
        <f>"00296101"</f>
        <v>00296101</v>
      </c>
      <c r="H166" t="s">
        <v>411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412</v>
      </c>
    </row>
    <row r="167" spans="1:30" x14ac:dyDescent="0.25">
      <c r="H167">
        <v>1002</v>
      </c>
    </row>
    <row r="168" spans="1:30" x14ac:dyDescent="0.25">
      <c r="A168">
        <v>81</v>
      </c>
      <c r="B168">
        <v>5116</v>
      </c>
      <c r="C168" t="s">
        <v>413</v>
      </c>
      <c r="D168" t="s">
        <v>414</v>
      </c>
      <c r="E168" t="s">
        <v>415</v>
      </c>
      <c r="F168" t="s">
        <v>416</v>
      </c>
      <c r="G168" t="str">
        <f>"00363596"</f>
        <v>00363596</v>
      </c>
      <c r="H168" t="s">
        <v>417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418</v>
      </c>
    </row>
    <row r="169" spans="1:30" x14ac:dyDescent="0.25">
      <c r="H169">
        <v>1002</v>
      </c>
    </row>
    <row r="170" spans="1:30" x14ac:dyDescent="0.25">
      <c r="A170">
        <v>82</v>
      </c>
      <c r="B170">
        <v>1173</v>
      </c>
      <c r="C170" t="s">
        <v>419</v>
      </c>
      <c r="D170" t="s">
        <v>148</v>
      </c>
      <c r="E170" t="s">
        <v>21</v>
      </c>
      <c r="F170" t="s">
        <v>420</v>
      </c>
      <c r="G170" t="str">
        <f>"00260614"</f>
        <v>00260614</v>
      </c>
      <c r="H170" t="s">
        <v>421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422</v>
      </c>
    </row>
    <row r="171" spans="1:30" x14ac:dyDescent="0.25">
      <c r="H171" t="s">
        <v>44</v>
      </c>
    </row>
    <row r="172" spans="1:30" x14ac:dyDescent="0.25">
      <c r="A172">
        <v>83</v>
      </c>
      <c r="B172">
        <v>3866</v>
      </c>
      <c r="C172" t="s">
        <v>423</v>
      </c>
      <c r="D172" t="s">
        <v>424</v>
      </c>
      <c r="E172" t="s">
        <v>15</v>
      </c>
      <c r="F172" t="s">
        <v>425</v>
      </c>
      <c r="G172" t="str">
        <f>"201406004675"</f>
        <v>201406004675</v>
      </c>
      <c r="H172" t="s">
        <v>381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30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426</v>
      </c>
    </row>
    <row r="173" spans="1:30" x14ac:dyDescent="0.25">
      <c r="H173" t="s">
        <v>87</v>
      </c>
    </row>
    <row r="174" spans="1:30" x14ac:dyDescent="0.25">
      <c r="A174">
        <v>84</v>
      </c>
      <c r="B174">
        <v>4790</v>
      </c>
      <c r="C174" t="s">
        <v>427</v>
      </c>
      <c r="D174" t="s">
        <v>428</v>
      </c>
      <c r="E174" t="s">
        <v>40</v>
      </c>
      <c r="F174" t="s">
        <v>429</v>
      </c>
      <c r="G174" t="str">
        <f>"00356876"</f>
        <v>00356876</v>
      </c>
      <c r="H174" t="s">
        <v>189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430</v>
      </c>
    </row>
    <row r="175" spans="1:30" x14ac:dyDescent="0.25">
      <c r="H175">
        <v>1002</v>
      </c>
    </row>
    <row r="176" spans="1:30" x14ac:dyDescent="0.25">
      <c r="A176">
        <v>85</v>
      </c>
      <c r="B176">
        <v>5054</v>
      </c>
      <c r="C176" t="s">
        <v>431</v>
      </c>
      <c r="D176" t="s">
        <v>258</v>
      </c>
      <c r="E176" t="s">
        <v>432</v>
      </c>
      <c r="F176" t="s">
        <v>433</v>
      </c>
      <c r="G176" t="str">
        <f>"00366872"</f>
        <v>00366872</v>
      </c>
      <c r="H176" t="s">
        <v>294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Z176">
        <v>0</v>
      </c>
      <c r="AA176">
        <v>0</v>
      </c>
      <c r="AB176">
        <v>1</v>
      </c>
      <c r="AC176">
        <v>17</v>
      </c>
      <c r="AD176" t="s">
        <v>434</v>
      </c>
    </row>
    <row r="177" spans="1:30" x14ac:dyDescent="0.25">
      <c r="H177">
        <v>1002</v>
      </c>
    </row>
    <row r="178" spans="1:30" x14ac:dyDescent="0.25">
      <c r="A178">
        <v>86</v>
      </c>
      <c r="B178">
        <v>588</v>
      </c>
      <c r="C178" t="s">
        <v>435</v>
      </c>
      <c r="D178" t="s">
        <v>436</v>
      </c>
      <c r="E178" t="s">
        <v>27</v>
      </c>
      <c r="F178" t="s">
        <v>437</v>
      </c>
      <c r="G178" t="str">
        <f>"00149830"</f>
        <v>00149830</v>
      </c>
      <c r="H178" t="s">
        <v>438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Z178">
        <v>0</v>
      </c>
      <c r="AA178">
        <v>0</v>
      </c>
      <c r="AB178">
        <v>0</v>
      </c>
      <c r="AC178">
        <v>0</v>
      </c>
      <c r="AD178" t="s">
        <v>439</v>
      </c>
    </row>
    <row r="179" spans="1:30" x14ac:dyDescent="0.25">
      <c r="H179">
        <v>1002</v>
      </c>
    </row>
    <row r="181" spans="1:30" x14ac:dyDescent="0.25">
      <c r="A181" t="s">
        <v>440</v>
      </c>
    </row>
    <row r="182" spans="1:30" x14ac:dyDescent="0.25">
      <c r="A182" t="s">
        <v>441</v>
      </c>
    </row>
    <row r="183" spans="1:30" x14ac:dyDescent="0.25">
      <c r="A183" t="s">
        <v>442</v>
      </c>
    </row>
    <row r="184" spans="1:30" x14ac:dyDescent="0.25">
      <c r="A184" t="s">
        <v>443</v>
      </c>
    </row>
    <row r="185" spans="1:30" x14ac:dyDescent="0.25">
      <c r="A185" t="s">
        <v>444</v>
      </c>
    </row>
    <row r="186" spans="1:30" x14ac:dyDescent="0.25">
      <c r="A186" t="s">
        <v>445</v>
      </c>
    </row>
    <row r="187" spans="1:30" x14ac:dyDescent="0.25">
      <c r="A187" t="s">
        <v>446</v>
      </c>
    </row>
    <row r="188" spans="1:30" x14ac:dyDescent="0.25">
      <c r="A188" t="s">
        <v>447</v>
      </c>
    </row>
    <row r="189" spans="1:30" x14ac:dyDescent="0.25">
      <c r="A189" t="s">
        <v>448</v>
      </c>
    </row>
    <row r="190" spans="1:30" x14ac:dyDescent="0.25">
      <c r="A190" t="s">
        <v>449</v>
      </c>
    </row>
    <row r="191" spans="1:30" x14ac:dyDescent="0.25">
      <c r="A191" t="s">
        <v>450</v>
      </c>
    </row>
    <row r="192" spans="1:30" x14ac:dyDescent="0.25">
      <c r="A192" t="s">
        <v>451</v>
      </c>
    </row>
    <row r="193" spans="1:1" x14ac:dyDescent="0.25">
      <c r="A193" t="s">
        <v>452</v>
      </c>
    </row>
    <row r="194" spans="1:1" x14ac:dyDescent="0.25">
      <c r="A194" t="s">
        <v>453</v>
      </c>
    </row>
    <row r="195" spans="1:1" x14ac:dyDescent="0.25">
      <c r="A195" t="s">
        <v>454</v>
      </c>
    </row>
    <row r="196" spans="1:1" x14ac:dyDescent="0.25">
      <c r="A196" t="s">
        <v>455</v>
      </c>
    </row>
    <row r="197" spans="1:1" x14ac:dyDescent="0.25">
      <c r="A197" t="s">
        <v>456</v>
      </c>
    </row>
    <row r="198" spans="1:1" x14ac:dyDescent="0.25">
      <c r="A198" t="s">
        <v>457</v>
      </c>
    </row>
    <row r="199" spans="1:1" x14ac:dyDescent="0.25">
      <c r="A199" t="s">
        <v>458</v>
      </c>
    </row>
    <row r="200" spans="1:1" x14ac:dyDescent="0.25">
      <c r="A200" t="s">
        <v>459</v>
      </c>
    </row>
    <row r="201" spans="1:1" x14ac:dyDescent="0.25">
      <c r="A201" t="s">
        <v>460</v>
      </c>
    </row>
    <row r="202" spans="1:1" x14ac:dyDescent="0.25">
      <c r="A202" t="s">
        <v>461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2018-03-28T09:02:47Z</dcterms:created>
  <dcterms:modified xsi:type="dcterms:W3CDTF">2018-03-28T09:02:47Z</dcterms:modified>
</cp:coreProperties>
</file>