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8" i="1" l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<sst xmlns="http://schemas.openxmlformats.org/spreadsheetml/2006/main" count="558" uniqueCount="429">
  <si>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</si>
  <si>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</si>
  <si>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</si>
  <si>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</si>
  <si>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 ΠΕΡΙΒΑΛΛΟΝΤΟΣ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</si>
  <si>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</si>
  <si>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</si>
  <si>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</si>
  <si>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</si>
  <si>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</si>
  <si>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</si>
  <si>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</si>
  <si>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</si>
  <si>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ΑΝΔΡΙΑΝΑΚΗ</t>
  </si>
  <si>
    <t>ΜΑΡΙΑ</t>
  </si>
  <si>
    <t>ΓΕΩΡΓΙΟΣ</t>
  </si>
  <si>
    <t>ΑΕ461081</t>
  </si>
  <si>
    <t>849,2</t>
  </si>
  <si>
    <t>2312,2</t>
  </si>
  <si>
    <t>1004-1024</t>
  </si>
  <si>
    <t>ΠΑΠΑΕΥΑΓΓΕΛΟΥ</t>
  </si>
  <si>
    <t>ΒΑΣΙΛΙΚΗ</t>
  </si>
  <si>
    <t>ΑΠΟΣΤΟΛΟΣ</t>
  </si>
  <si>
    <t>ΑΖ281939</t>
  </si>
  <si>
    <t>859,1</t>
  </si>
  <si>
    <t>2247,1</t>
  </si>
  <si>
    <t>1024-1119-1005-1004</t>
  </si>
  <si>
    <t>ΝΤΟΝΟΥ</t>
  </si>
  <si>
    <t>ΕΛΕΥΘΕΡΙΑ</t>
  </si>
  <si>
    <t>ΠΕΤΡΟΣ</t>
  </si>
  <si>
    <t>ΑΗ166560</t>
  </si>
  <si>
    <t>816,2</t>
  </si>
  <si>
    <t>2134,2</t>
  </si>
  <si>
    <t>1024-1119</t>
  </si>
  <si>
    <t>ΚΑΝΤΖΙΟΥΡΑ</t>
  </si>
  <si>
    <t>ΑΘΗΝΑ</t>
  </si>
  <si>
    <t>ΑΖ348740</t>
  </si>
  <si>
    <t>886,6</t>
  </si>
  <si>
    <t>2124,6</t>
  </si>
  <si>
    <t>ΜΠΟΣΚΙΔΗΣ</t>
  </si>
  <si>
    <t>ΙΩΑΝΝΗΣ</t>
  </si>
  <si>
    <t>ΔΗΜΗΤΡΙΟΣ</t>
  </si>
  <si>
    <t>ΑΖ904976</t>
  </si>
  <si>
    <t>1024-1004</t>
  </si>
  <si>
    <t>ΜΑΖΙΩΤΗ</t>
  </si>
  <si>
    <t>ΑΙΚΑΤΕΡΙΝΗ-ΑΝΝΑ</t>
  </si>
  <si>
    <t>ΒΑΣΙΛΕΙΟΣ</t>
  </si>
  <si>
    <t>Φ296092</t>
  </si>
  <si>
    <t>817,3</t>
  </si>
  <si>
    <t>2075,3</t>
  </si>
  <si>
    <t>1024-1004-1005</t>
  </si>
  <si>
    <t>ΚΕΡΜΕΝΙΔΟΥ</t>
  </si>
  <si>
    <t>ΜΑΡΙΑΝΘΗ</t>
  </si>
  <si>
    <t>ΑΚ911377</t>
  </si>
  <si>
    <t>822,8</t>
  </si>
  <si>
    <t>2024,8</t>
  </si>
  <si>
    <t>ΧΙΟΚΤΟΥΡΙΔΟΥ</t>
  </si>
  <si>
    <t>ΚΛΑΙΡΗ</t>
  </si>
  <si>
    <t>ΜΩΥΣΗΣ</t>
  </si>
  <si>
    <t>ΑΗ880606</t>
  </si>
  <si>
    <t>876,7</t>
  </si>
  <si>
    <t>1994,7</t>
  </si>
  <si>
    <t>1024-1119-1004-1005</t>
  </si>
  <si>
    <t>ΜΟΥΤΖΟΥΡΗΣ ΣΙΔΗΡΗΣ</t>
  </si>
  <si>
    <t>ΠΑΝΑΓΙΩΤΗΣ</t>
  </si>
  <si>
    <t>Χ418762</t>
  </si>
  <si>
    <t>845,9</t>
  </si>
  <si>
    <t>1982,9</t>
  </si>
  <si>
    <t>ΤΣΙΑΤΣΙΑΒΑ</t>
  </si>
  <si>
    <t>ΦΩΤΕΙΝΗ</t>
  </si>
  <si>
    <t>ΑΘΑΝΑΣΙΟΣ</t>
  </si>
  <si>
    <t>ΑΚ972283</t>
  </si>
  <si>
    <t>772,2</t>
  </si>
  <si>
    <t>1960,2</t>
  </si>
  <si>
    <t>1024-1004-1119</t>
  </si>
  <si>
    <t>ΡΕΝΤΙΖΕΛΑΣ</t>
  </si>
  <si>
    <t>ΑΝΤΩΝΙΟΣ</t>
  </si>
  <si>
    <t>ΑΜ535023</t>
  </si>
  <si>
    <t>916,3</t>
  </si>
  <si>
    <t>1954,3</t>
  </si>
  <si>
    <t>1107-1024-1112</t>
  </si>
  <si>
    <t>ΚΑΡΑΚΙΤΣΙΟΥ</t>
  </si>
  <si>
    <t>ΑΕ675118</t>
  </si>
  <si>
    <t>804,1</t>
  </si>
  <si>
    <t>1902,1</t>
  </si>
  <si>
    <t>ΓΚΕΚΑ</t>
  </si>
  <si>
    <t>ΧΡΥΣΟΒΑΛΑΝΤΟΥ</t>
  </si>
  <si>
    <t>ΑΡΓΥΡΙΟΣ</t>
  </si>
  <si>
    <t>Σ385474</t>
  </si>
  <si>
    <t>831,6</t>
  </si>
  <si>
    <t>1889,6</t>
  </si>
  <si>
    <t>1119-1024-1004</t>
  </si>
  <si>
    <t>ΚΟΚΛΗΣ</t>
  </si>
  <si>
    <t>ΣΤΑΥΡΟΣ</t>
  </si>
  <si>
    <t>ΑΜ861222</t>
  </si>
  <si>
    <t>827,2</t>
  </si>
  <si>
    <t>1885,2</t>
  </si>
  <si>
    <t>ΚΑΣΑΠΗ</t>
  </si>
  <si>
    <t>ΜΑΡΙΝΑ-ΠΑΝΑΓΙΩΤΑ</t>
  </si>
  <si>
    <t>ΑΖ404300</t>
  </si>
  <si>
    <t>ΧΑΤΖΗΓΕΩΡΓΙΟΥ</t>
  </si>
  <si>
    <t>ΓΕΩΡΓΙΑ</t>
  </si>
  <si>
    <t>ΑΖ885925</t>
  </si>
  <si>
    <t>903,1</t>
  </si>
  <si>
    <t>1861,1</t>
  </si>
  <si>
    <t>ΤΣΑΝΑΚΤΣΗ</t>
  </si>
  <si>
    <t>ΝΙΚΟΛΑΟΣ</t>
  </si>
  <si>
    <t>ΑΕ412648</t>
  </si>
  <si>
    <t>1844,2</t>
  </si>
  <si>
    <t>1024-1119-1004</t>
  </si>
  <si>
    <t>ΠΑΠΑΔΟΠΟΥΛΟΥ</t>
  </si>
  <si>
    <t>ΕΥΑΓΓΕΛΟΣ</t>
  </si>
  <si>
    <t>ΑΗ806140</t>
  </si>
  <si>
    <t>807,4</t>
  </si>
  <si>
    <t>1835,4</t>
  </si>
  <si>
    <t>1119-1024</t>
  </si>
  <si>
    <t>ΠΑΠΑΔΟΠΟΥΛΟΣ</t>
  </si>
  <si>
    <t>ΑΛΕΞΑΝΔΡΟΣ</t>
  </si>
  <si>
    <t>ΑΝΑΣΤΑΣΙΟΣ</t>
  </si>
  <si>
    <t>ΑΖ806873</t>
  </si>
  <si>
    <t>1835,3</t>
  </si>
  <si>
    <t>ΜΙΜΙΔΗΣ</t>
  </si>
  <si>
    <t>ΚΩΝΣΤΑΝΤΙΝΟΣ</t>
  </si>
  <si>
    <t>Π326691</t>
  </si>
  <si>
    <t>819,5</t>
  </si>
  <si>
    <t>1817,5</t>
  </si>
  <si>
    <t>1004-1024-1119-1069-1070-1071-1072-1073-1074-1075-1076-1077-1078-1079-1080-1081-1082-1083-1084-1085-1086-1087-1088-1089-1090-1091-1092-1005</t>
  </si>
  <si>
    <t>ΜΟΥΣΚΕΦΤΑΡΑ</t>
  </si>
  <si>
    <t>ΑΡΙΜΝΗΣΤΕΑ Σ</t>
  </si>
  <si>
    <t>ΑΚ882395</t>
  </si>
  <si>
    <t>867,9</t>
  </si>
  <si>
    <t>1795,9</t>
  </si>
  <si>
    <t>ΜΗΝΟΓΛΟΥ</t>
  </si>
  <si>
    <t>ΜΗΝΑΣ</t>
  </si>
  <si>
    <t>ΚΥΡΙΑΚΟΣ</t>
  </si>
  <si>
    <t>ΑΗ918752</t>
  </si>
  <si>
    <t>920,7</t>
  </si>
  <si>
    <t>1778,7</t>
  </si>
  <si>
    <t>ΖΙΑΓΚΛΙΑΒΟΥ</t>
  </si>
  <si>
    <t>ΣΤΑΥΡΟΥΛΑ</t>
  </si>
  <si>
    <t>ΑΜ854235</t>
  </si>
  <si>
    <t>808,5</t>
  </si>
  <si>
    <t>1776,5</t>
  </si>
  <si>
    <t>ΚΑΤΗΚΑΡΙΔΗΣ</t>
  </si>
  <si>
    <t>ΕΥΣΤΑΘΙΟΣ</t>
  </si>
  <si>
    <t>ΑΙ350161</t>
  </si>
  <si>
    <t>775,5</t>
  </si>
  <si>
    <t>1753,5</t>
  </si>
  <si>
    <t>ΖΑΡΝΤΑΒΑ</t>
  </si>
  <si>
    <t>ΚΥΡΙΑΚΗ</t>
  </si>
  <si>
    <t>ΣΤΕΡΓΙΟΣ</t>
  </si>
  <si>
    <t>ΑΚ322092</t>
  </si>
  <si>
    <t>684,2</t>
  </si>
  <si>
    <t>1742,2</t>
  </si>
  <si>
    <t>ΠΑΠΑΣΤΕΦΑΝΑΚΗΣ</t>
  </si>
  <si>
    <t>ΕΜΜΑΝΟΥΗΛ</t>
  </si>
  <si>
    <t>ΑΜ454718</t>
  </si>
  <si>
    <t>915,2</t>
  </si>
  <si>
    <t>1711,2</t>
  </si>
  <si>
    <t>1004-1005-1024</t>
  </si>
  <si>
    <t>ΒΑΡΚΑΣ</t>
  </si>
  <si>
    <t>ΕΥΣΤΡΑΤΙΟΣ</t>
  </si>
  <si>
    <t>ΑΒ171678</t>
  </si>
  <si>
    <t>778,8</t>
  </si>
  <si>
    <t>1696,8</t>
  </si>
  <si>
    <t>ΜΙΛΚΙΔΟΥ</t>
  </si>
  <si>
    <t>ΑΘΑΝΑΣΙΑ</t>
  </si>
  <si>
    <t>ΑΖ903276</t>
  </si>
  <si>
    <t>1024-1004-1019</t>
  </si>
  <si>
    <t>ΚΩΤΣΙΚΑΣ</t>
  </si>
  <si>
    <t>ΜΙΧΑΗΛ</t>
  </si>
  <si>
    <t>ΑΖ789518</t>
  </si>
  <si>
    <t>783,2</t>
  </si>
  <si>
    <t>1681,2</t>
  </si>
  <si>
    <t>1004-1024-1119-1005</t>
  </si>
  <si>
    <t>ΚΑΛΟΦΥΡΗ</t>
  </si>
  <si>
    <t>ΕΥΘΑΛΙΑ</t>
  </si>
  <si>
    <t>ΑΜ740422</t>
  </si>
  <si>
    <t>1675,3</t>
  </si>
  <si>
    <t>ΤΣΙΜΠΑ</t>
  </si>
  <si>
    <t>ΑΖ392881</t>
  </si>
  <si>
    <t>773,3</t>
  </si>
  <si>
    <t>1661,3</t>
  </si>
  <si>
    <t>ΠΟΥΛΤΣΙΔΗΣ</t>
  </si>
  <si>
    <t>ΧΡΥΣΟΒΑΛΑΝΤΗΣ</t>
  </si>
  <si>
    <t>ΑΗ869364</t>
  </si>
  <si>
    <t>790,9</t>
  </si>
  <si>
    <t>1648,9</t>
  </si>
  <si>
    <t>ΜΑΡΚΟΥ</t>
  </si>
  <si>
    <t>Π536994</t>
  </si>
  <si>
    <t>826,1</t>
  </si>
  <si>
    <t>1644,1</t>
  </si>
  <si>
    <t>ΧΑΤΖΗΒΑΡΙΤΗ</t>
  </si>
  <si>
    <t>ΑΗ381448</t>
  </si>
  <si>
    <t>782,1</t>
  </si>
  <si>
    <t>1640,1</t>
  </si>
  <si>
    <t>ΤΣΙΟΚΑ</t>
  </si>
  <si>
    <t>ΗΛΙΑΣ</t>
  </si>
  <si>
    <t>ΑΖ813899</t>
  </si>
  <si>
    <t>1638,9</t>
  </si>
  <si>
    <t>ΑΥΓΕΡΙΝΟΣ</t>
  </si>
  <si>
    <t>ΑΥΓΕΡΙΝΟΣ-ΓΕΩΡΓΙΟΣ</t>
  </si>
  <si>
    <t>ΑΗ351113</t>
  </si>
  <si>
    <t>774,4</t>
  </si>
  <si>
    <t>1632,4</t>
  </si>
  <si>
    <t>ΤΣΑΚΝΗΣ</t>
  </si>
  <si>
    <t>ΕΛΕΥΘΕΡΙΟΣ</t>
  </si>
  <si>
    <t>ΑΖ833813</t>
  </si>
  <si>
    <t>ΤΡΙΑΝΤΑΦΥΛΛΟΥ</t>
  </si>
  <si>
    <t>ΓΛΥΚΕΡΙΑ ΑΝΑΣΤΑΣΙΑ</t>
  </si>
  <si>
    <t>ΑΙ281887</t>
  </si>
  <si>
    <t>798,6</t>
  </si>
  <si>
    <t>1616,6</t>
  </si>
  <si>
    <t>ΟΙΚΟΝΟΜΟΥ</t>
  </si>
  <si>
    <t>ΑΖ098257</t>
  </si>
  <si>
    <t>ΝΕΣΤΟΡΑΣ</t>
  </si>
  <si>
    <t>ΑΜ044888</t>
  </si>
  <si>
    <t>731,5</t>
  </si>
  <si>
    <t>1595,5</t>
  </si>
  <si>
    <t>1004-1021-1024</t>
  </si>
  <si>
    <t>ΣΜΑΡΑΓΔΑΚΗ</t>
  </si>
  <si>
    <t>Χ358108</t>
  </si>
  <si>
    <t>812,9</t>
  </si>
  <si>
    <t>1592,9</t>
  </si>
  <si>
    <t>ΤΣΙΑΓΚΑΝΤΕ</t>
  </si>
  <si>
    <t xml:space="preserve">ΒΑΙΑ </t>
  </si>
  <si>
    <t>Χ665953</t>
  </si>
  <si>
    <t>698,5</t>
  </si>
  <si>
    <t>1556,5</t>
  </si>
  <si>
    <t>ΜΑΡΑΓΚΟΠΟΥΛΟΣ</t>
  </si>
  <si>
    <t>ΛΕΩΝΙΔΑΣ</t>
  </si>
  <si>
    <t>ΑΗ406145</t>
  </si>
  <si>
    <t>796,4</t>
  </si>
  <si>
    <t>1477,4</t>
  </si>
  <si>
    <t>ΛΑΜΠΡΗ</t>
  </si>
  <si>
    <t>ΟΛΓΑ</t>
  </si>
  <si>
    <t>ΠΑΝΤΑΖΗΣ</t>
  </si>
  <si>
    <t>Χ739461</t>
  </si>
  <si>
    <t>1474,6</t>
  </si>
  <si>
    <t>ΑΣΗΜΙΔΗΣ</t>
  </si>
  <si>
    <t>ΛΑΖΑΡΟΣ</t>
  </si>
  <si>
    <t>ΑΗ354096</t>
  </si>
  <si>
    <t>777,7</t>
  </si>
  <si>
    <t>1465,7</t>
  </si>
  <si>
    <t>ΒΟΥΛΓΑΡΗ</t>
  </si>
  <si>
    <t>ΚΕΡΑΣΑ</t>
  </si>
  <si>
    <t>Χ453879</t>
  </si>
  <si>
    <t>844,8</t>
  </si>
  <si>
    <t>1455,8</t>
  </si>
  <si>
    <t>ΠΛΑΔΗΣ</t>
  </si>
  <si>
    <t>ΑΖ189900</t>
  </si>
  <si>
    <t>823,9</t>
  </si>
  <si>
    <t>1441,9</t>
  </si>
  <si>
    <t>ΑΒΡΑΜΙΔΗΣ</t>
  </si>
  <si>
    <t>ΧΑΡΑΛΑΜΠΟΣ</t>
  </si>
  <si>
    <t>ΘΕΟΔΩΡΟΣ</t>
  </si>
  <si>
    <t>Χ487128</t>
  </si>
  <si>
    <t>ΤΣΙΛΙΝΗ</t>
  </si>
  <si>
    <t>ΑΙ302857</t>
  </si>
  <si>
    <t>851,4</t>
  </si>
  <si>
    <t>1395,4</t>
  </si>
  <si>
    <t>1005-1024</t>
  </si>
  <si>
    <t>ΚΑΤΣΙΟΥΛΑΣ</t>
  </si>
  <si>
    <t>ΘΩΜΑΣ</t>
  </si>
  <si>
    <t>ΛΑΜΠΡΟΣ</t>
  </si>
  <si>
    <t>ΑΚ054016</t>
  </si>
  <si>
    <t>1389,5</t>
  </si>
  <si>
    <t>ΛΙΑΚΟΠΟΥΛΟΥ</t>
  </si>
  <si>
    <t>ΖΩΗ</t>
  </si>
  <si>
    <t>ΜΕΝΕΛΑΟΣ</t>
  </si>
  <si>
    <t>ΑΝ3840353</t>
  </si>
  <si>
    <t>795,3</t>
  </si>
  <si>
    <t>1377,3</t>
  </si>
  <si>
    <t>ΚΩΤΣΙΑΡΗ</t>
  </si>
  <si>
    <t>ΕΥΜΟΡΦΙΑ</t>
  </si>
  <si>
    <t>ΑΕ364313</t>
  </si>
  <si>
    <t>ΚΟΥΓΙΟΥΡΟΥΚΗΣ</t>
  </si>
  <si>
    <t>ΑΗ367725</t>
  </si>
  <si>
    <t>ΚΑΡΤΣΩΛΗΣ</t>
  </si>
  <si>
    <t>ΘΕΟΧΑΡΗΣ</t>
  </si>
  <si>
    <t>ΑΕ352653</t>
  </si>
  <si>
    <t>752,4</t>
  </si>
  <si>
    <t>1286,4</t>
  </si>
  <si>
    <t>1024-1004-1005-1119</t>
  </si>
  <si>
    <t>Σπίνου</t>
  </si>
  <si>
    <t>Δέσποινα</t>
  </si>
  <si>
    <t>Άγγελος</t>
  </si>
  <si>
    <t>Φ451354</t>
  </si>
  <si>
    <t>794,2</t>
  </si>
  <si>
    <t>1214,2</t>
  </si>
  <si>
    <t>ΜΟΥΜΤΖΗΣ</t>
  </si>
  <si>
    <t>ΘΕΟΦΑΝΗΣ</t>
  </si>
  <si>
    <t>ΑΜ655007</t>
  </si>
  <si>
    <t>ΣΙΤΡΑ</t>
  </si>
  <si>
    <t>ΣΤΕΦΑΝΙΑ</t>
  </si>
  <si>
    <t>ΑΑ433844</t>
  </si>
  <si>
    <t>832,7</t>
  </si>
  <si>
    <t>1188,7</t>
  </si>
  <si>
    <t>1004-1005-1006-1024-1119</t>
  </si>
  <si>
    <t>ΕΥΑΓΓΕΛΟΥ</t>
  </si>
  <si>
    <t>ΧΡΗΣΤΟΣ</t>
  </si>
  <si>
    <t>Χ392943</t>
  </si>
  <si>
    <t>757,9</t>
  </si>
  <si>
    <t>1179,9</t>
  </si>
  <si>
    <t>ΔΕΤΤΟΡΑΚΗ</t>
  </si>
  <si>
    <t>Χ358911</t>
  </si>
  <si>
    <t>855,8</t>
  </si>
  <si>
    <t>1169,8</t>
  </si>
  <si>
    <t>1076-1075-1024-1004-1074-1106</t>
  </si>
  <si>
    <t>ΑΝΑΓΝΩΣΤΟΥ</t>
  </si>
  <si>
    <t>ΕΛΕΝΗ</t>
  </si>
  <si>
    <t>Τ861160</t>
  </si>
  <si>
    <t>787,6</t>
  </si>
  <si>
    <t>1155,6</t>
  </si>
  <si>
    <t>1004-1024-1005</t>
  </si>
  <si>
    <t>ΜΠΛΑΝΑΣ</t>
  </si>
  <si>
    <t>ΓΡΗΓΟΡΙΟΣ</t>
  </si>
  <si>
    <t>Χ433534</t>
  </si>
  <si>
    <t>1004-1005-1024-1119</t>
  </si>
  <si>
    <t>ΠΑΠΑΔΟΓΙΩΡΓΑΚΗ</t>
  </si>
  <si>
    <t>ΜΑΡΓΑΡΙΤΑ</t>
  </si>
  <si>
    <t>ΕΥΤΥΧΙΟΣ</t>
  </si>
  <si>
    <t>ΑΕ973163</t>
  </si>
  <si>
    <t>841,5</t>
  </si>
  <si>
    <t>1141,5</t>
  </si>
  <si>
    <t>1024-1004-1119-1005</t>
  </si>
  <si>
    <t>ΜΠΕΤΣΗ- ΑΡΓΥΡΟΠΟΥΛΟΥ</t>
  </si>
  <si>
    <t>ΙΩΑΝΝΑ- ΗΔΥΛΗ</t>
  </si>
  <si>
    <t>ΑΚ480300</t>
  </si>
  <si>
    <t>1126,1</t>
  </si>
  <si>
    <t>ΜΑΝΤΖΑΝΑ ΠΕΤΕΙΝΕΛΛΗ</t>
  </si>
  <si>
    <t>ΘΕΟΔΩΡΑ</t>
  </si>
  <si>
    <t>ΕΥΘΥΜΙΟΣ</t>
  </si>
  <si>
    <t>ΑΜ229264</t>
  </si>
  <si>
    <t>1102,4</t>
  </si>
  <si>
    <t>ΚΑΛΙΑΚΑΤΣΟΥ</t>
  </si>
  <si>
    <t>ΑΜ482230</t>
  </si>
  <si>
    <t>1092,8</t>
  </si>
  <si>
    <t>ΚΑΝΤΕΡΕΣ</t>
  </si>
  <si>
    <t>ΑΑ851097</t>
  </si>
  <si>
    <t>1057,2</t>
  </si>
  <si>
    <t>1004-1006-1024-1021-1007-1005</t>
  </si>
  <si>
    <t>ΦΑΝΟΥΡΓΙΑΚΗΣ</t>
  </si>
  <si>
    <t>ΣΩΤΗΡΗΣ</t>
  </si>
  <si>
    <t>Τ161346</t>
  </si>
  <si>
    <t>1011,5</t>
  </si>
  <si>
    <t>ΠΕΤΙΔΗΣ</t>
  </si>
  <si>
    <t>ΑΗ519880</t>
  </si>
  <si>
    <t>907,5</t>
  </si>
  <si>
    <t>993,5</t>
  </si>
  <si>
    <t>ΚΑΔΕΜΙΔΟΥ</t>
  </si>
  <si>
    <t>ΑΝΝΑ</t>
  </si>
  <si>
    <t>ΑΕ171918</t>
  </si>
  <si>
    <t>881,1</t>
  </si>
  <si>
    <t>967,1</t>
  </si>
  <si>
    <t>ΚΟΥΜΑΝΤΑΣ</t>
  </si>
  <si>
    <t>ΑΖ316683</t>
  </si>
  <si>
    <t>767,8</t>
  </si>
  <si>
    <t>965,8</t>
  </si>
  <si>
    <t>ΤΣΙΟΥΜΛΕΚΗΣ</t>
  </si>
  <si>
    <t>ΣΩΚΡΑΤΗΣ</t>
  </si>
  <si>
    <t>ΑΙ180751</t>
  </si>
  <si>
    <t>741,4</t>
  </si>
  <si>
    <t>959,4</t>
  </si>
  <si>
    <t>ΕΛΕΥΘΕΡΙΑΔΗΣ</t>
  </si>
  <si>
    <t>ΑΗ387827</t>
  </si>
  <si>
    <t>669,9</t>
  </si>
  <si>
    <t>955,9</t>
  </si>
  <si>
    <t>ΚΙΤΣΟΥ</t>
  </si>
  <si>
    <t>ΕΙΡΗΝΗ</t>
  </si>
  <si>
    <t>ΑΙ474503</t>
  </si>
  <si>
    <t>793,1</t>
  </si>
  <si>
    <t>948,1</t>
  </si>
  <si>
    <t>ΓΡΗΓΟΡΟΠΟΥΛΟΣ</t>
  </si>
  <si>
    <t>ΗΛΙΑΣ-ΜΑΡΙΟΣ</t>
  </si>
  <si>
    <t>ΑΑ919444</t>
  </si>
  <si>
    <t>947,3</t>
  </si>
  <si>
    <t>ΚΙΓΚΑΣ</t>
  </si>
  <si>
    <t>ΣΠΥΡΙΔΩΝ</t>
  </si>
  <si>
    <t>Χ365566</t>
  </si>
  <si>
    <t>853,6</t>
  </si>
  <si>
    <t>913,6</t>
  </si>
  <si>
    <t>ΣΤΑΥΡΟΥΛΑΚΗ</t>
  </si>
  <si>
    <t>ΑΕ458005</t>
  </si>
  <si>
    <t>864,6</t>
  </si>
  <si>
    <t>911,6</t>
  </si>
  <si>
    <t>ΚΡΑΝΙΩΤΗΣ</t>
  </si>
  <si>
    <t>ΑΒ434687</t>
  </si>
  <si>
    <t>762,3</t>
  </si>
  <si>
    <t>896,3</t>
  </si>
  <si>
    <t>ΠΑΥΛΙΔΗΣ</t>
  </si>
  <si>
    <t>ΑΜ259120</t>
  </si>
  <si>
    <t>890,3</t>
  </si>
  <si>
    <t>ΓΕΡΟΛΥΜΑΤΟΥ</t>
  </si>
  <si>
    <t>ΑΒ245641</t>
  </si>
  <si>
    <t>745,8</t>
  </si>
  <si>
    <t>881,8</t>
  </si>
  <si>
    <t>ΘΑΝΑΣΟΥΔΑ</t>
  </si>
  <si>
    <t>ΑΒ123707</t>
  </si>
  <si>
    <t>806,3</t>
  </si>
  <si>
    <t>876,3</t>
  </si>
  <si>
    <t>1024-1079-1108-1115-1119</t>
  </si>
  <si>
    <t>ΚΑΡΑΜΕΤΟΣ</t>
  </si>
  <si>
    <t>ΑΚ392516</t>
  </si>
  <si>
    <t>763,4</t>
  </si>
  <si>
    <t>843,4</t>
  </si>
  <si>
    <t>1004-1024-1119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</si>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</sst>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2145</v>
      </c>
      <c r="C8" t="s">
        <v>13</v>
      </c>
      <c r="D8" t="s">
        <v>14</v>
      </c>
      <c r="E8" t="s">
        <v>15</v>
      </c>
      <c r="F8" t="s">
        <v>16</v>
      </c>
      <c r="G8" t="str">
        <f>"00185353"</f>
        <v>00185353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55</v>
      </c>
      <c r="W8">
        <v>385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3674</v>
      </c>
      <c r="C10" t="s">
        <v>20</v>
      </c>
      <c r="D10" t="s">
        <v>21</v>
      </c>
      <c r="E10" t="s">
        <v>22</v>
      </c>
      <c r="F10" t="s">
        <v>23</v>
      </c>
      <c r="G10" t="str">
        <f>"201412006413"</f>
        <v>201412006413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50</v>
      </c>
      <c r="Q10">
        <v>30</v>
      </c>
      <c r="R10">
        <v>0</v>
      </c>
      <c r="S10">
        <v>0</v>
      </c>
      <c r="T10">
        <v>50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714</v>
      </c>
      <c r="C12" t="s">
        <v>27</v>
      </c>
      <c r="D12" t="s">
        <v>28</v>
      </c>
      <c r="E12" t="s">
        <v>29</v>
      </c>
      <c r="F12" t="s">
        <v>30</v>
      </c>
      <c r="G12" t="str">
        <f>"00020137"</f>
        <v>00020137</v>
      </c>
      <c r="H12" t="s">
        <v>31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30</v>
      </c>
      <c r="Q12">
        <v>0</v>
      </c>
      <c r="R12">
        <v>30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4649</v>
      </c>
      <c r="C14" t="s">
        <v>34</v>
      </c>
      <c r="D14" t="s">
        <v>35</v>
      </c>
      <c r="E14" t="s">
        <v>15</v>
      </c>
      <c r="F14" t="s">
        <v>36</v>
      </c>
      <c r="G14" t="str">
        <f>"00327789"</f>
        <v>00327789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38</v>
      </c>
    </row>
    <row r="15" spans="1:30" x14ac:dyDescent="0.25">
      <c r="H15">
        <v>1024</v>
      </c>
    </row>
    <row r="16" spans="1:30" x14ac:dyDescent="0.25">
      <c r="A16">
        <v>5</v>
      </c>
      <c r="B16">
        <v>3256</v>
      </c>
      <c r="C16" t="s">
        <v>39</v>
      </c>
      <c r="D16" t="s">
        <v>40</v>
      </c>
      <c r="E16" t="s">
        <v>41</v>
      </c>
      <c r="F16" t="s">
        <v>42</v>
      </c>
      <c r="G16" t="str">
        <f>"00036743"</f>
        <v>00036743</v>
      </c>
      <c r="H16">
        <v>847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2105</v>
      </c>
    </row>
    <row r="17" spans="1:30" x14ac:dyDescent="0.25">
      <c r="H17" t="s">
        <v>43</v>
      </c>
    </row>
    <row r="18" spans="1:30" x14ac:dyDescent="0.25">
      <c r="A18">
        <v>6</v>
      </c>
      <c r="B18">
        <v>1225</v>
      </c>
      <c r="C18" t="s">
        <v>44</v>
      </c>
      <c r="D18" t="s">
        <v>45</v>
      </c>
      <c r="E18" t="s">
        <v>46</v>
      </c>
      <c r="F18" t="s">
        <v>47</v>
      </c>
      <c r="G18" t="str">
        <f>"00015667"</f>
        <v>00015667</v>
      </c>
      <c r="H18" t="s">
        <v>48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1704</v>
      </c>
      <c r="C20" t="s">
        <v>51</v>
      </c>
      <c r="D20" t="s">
        <v>52</v>
      </c>
      <c r="E20" t="s">
        <v>46</v>
      </c>
      <c r="F20" t="s">
        <v>53</v>
      </c>
      <c r="G20" t="str">
        <f>"201507002092"</f>
        <v>201507002092</v>
      </c>
      <c r="H20" t="s">
        <v>54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76</v>
      </c>
      <c r="W20">
        <v>532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55</v>
      </c>
    </row>
    <row r="21" spans="1:30" x14ac:dyDescent="0.25">
      <c r="H21" t="s">
        <v>43</v>
      </c>
    </row>
    <row r="22" spans="1:30" x14ac:dyDescent="0.25">
      <c r="A22">
        <v>8</v>
      </c>
      <c r="B22">
        <v>1580</v>
      </c>
      <c r="C22" t="s">
        <v>56</v>
      </c>
      <c r="D22" t="s">
        <v>57</v>
      </c>
      <c r="E22" t="s">
        <v>58</v>
      </c>
      <c r="F22" t="s">
        <v>59</v>
      </c>
      <c r="G22" t="str">
        <f>"201411000124"</f>
        <v>201411000124</v>
      </c>
      <c r="H22" t="s">
        <v>60</v>
      </c>
      <c r="I22">
        <v>0</v>
      </c>
      <c r="J22">
        <v>0</v>
      </c>
      <c r="K22">
        <v>0</v>
      </c>
      <c r="L22">
        <v>260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1344</v>
      </c>
      <c r="C24" t="s">
        <v>63</v>
      </c>
      <c r="D24" t="s">
        <v>40</v>
      </c>
      <c r="E24" t="s">
        <v>64</v>
      </c>
      <c r="F24" t="s">
        <v>65</v>
      </c>
      <c r="G24" t="str">
        <f>"00322744"</f>
        <v>00322744</v>
      </c>
      <c r="H24" t="s">
        <v>66</v>
      </c>
      <c r="I24">
        <v>0</v>
      </c>
      <c r="J24">
        <v>0</v>
      </c>
      <c r="K24">
        <v>0</v>
      </c>
      <c r="L24">
        <v>260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57</v>
      </c>
      <c r="W24">
        <v>399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67</v>
      </c>
    </row>
    <row r="25" spans="1:30" x14ac:dyDescent="0.25">
      <c r="H25">
        <v>1024</v>
      </c>
    </row>
    <row r="26" spans="1:30" x14ac:dyDescent="0.25">
      <c r="A26">
        <v>10</v>
      </c>
      <c r="B26">
        <v>3381</v>
      </c>
      <c r="C26" t="s">
        <v>68</v>
      </c>
      <c r="D26" t="s">
        <v>69</v>
      </c>
      <c r="E26" t="s">
        <v>70</v>
      </c>
      <c r="F26" t="s">
        <v>71</v>
      </c>
      <c r="G26" t="str">
        <f>"200805000982"</f>
        <v>200805000982</v>
      </c>
      <c r="H26" t="s">
        <v>72</v>
      </c>
      <c r="I26">
        <v>0</v>
      </c>
      <c r="J26">
        <v>0</v>
      </c>
      <c r="K26">
        <v>0</v>
      </c>
      <c r="L26">
        <v>260</v>
      </c>
      <c r="M26">
        <v>0</v>
      </c>
      <c r="N26">
        <v>70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73</v>
      </c>
    </row>
    <row r="27" spans="1:30" x14ac:dyDescent="0.25">
      <c r="H27" t="s">
        <v>74</v>
      </c>
    </row>
    <row r="28" spans="1:30" x14ac:dyDescent="0.25">
      <c r="A28">
        <v>11</v>
      </c>
      <c r="B28">
        <v>2986</v>
      </c>
      <c r="C28" t="s">
        <v>75</v>
      </c>
      <c r="D28" t="s">
        <v>15</v>
      </c>
      <c r="E28" t="s">
        <v>76</v>
      </c>
      <c r="F28" t="s">
        <v>77</v>
      </c>
      <c r="G28" t="str">
        <f>"00361153"</f>
        <v>00361153</v>
      </c>
      <c r="H28" t="s">
        <v>78</v>
      </c>
      <c r="I28">
        <v>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30</v>
      </c>
      <c r="P28">
        <v>70</v>
      </c>
      <c r="Q28">
        <v>50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79</v>
      </c>
    </row>
    <row r="29" spans="1:30" x14ac:dyDescent="0.25">
      <c r="H29" t="s">
        <v>80</v>
      </c>
    </row>
    <row r="30" spans="1:30" x14ac:dyDescent="0.25">
      <c r="A30">
        <v>12</v>
      </c>
      <c r="B30">
        <v>3730</v>
      </c>
      <c r="C30" t="s">
        <v>81</v>
      </c>
      <c r="D30" t="s">
        <v>14</v>
      </c>
      <c r="E30" t="s">
        <v>41</v>
      </c>
      <c r="F30" t="s">
        <v>82</v>
      </c>
      <c r="G30" t="str">
        <f>"00025921"</f>
        <v>00025921</v>
      </c>
      <c r="H30" t="s">
        <v>83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1</v>
      </c>
      <c r="AA30">
        <v>0</v>
      </c>
      <c r="AB30">
        <v>24</v>
      </c>
      <c r="AC30">
        <v>408</v>
      </c>
      <c r="AD30" t="s">
        <v>84</v>
      </c>
    </row>
    <row r="31" spans="1:30" x14ac:dyDescent="0.25">
      <c r="H31">
        <v>1024</v>
      </c>
    </row>
    <row r="32" spans="1:30" x14ac:dyDescent="0.25">
      <c r="A32">
        <v>13</v>
      </c>
      <c r="B32">
        <v>5156</v>
      </c>
      <c r="C32" t="s">
        <v>85</v>
      </c>
      <c r="D32" t="s">
        <v>86</v>
      </c>
      <c r="E32" t="s">
        <v>87</v>
      </c>
      <c r="F32" t="s">
        <v>88</v>
      </c>
      <c r="G32" t="str">
        <f>"201412005940"</f>
        <v>201412005940</v>
      </c>
      <c r="H32" t="s">
        <v>89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90</v>
      </c>
    </row>
    <row r="33" spans="1:30" x14ac:dyDescent="0.25">
      <c r="H33" t="s">
        <v>91</v>
      </c>
    </row>
    <row r="34" spans="1:30" x14ac:dyDescent="0.25">
      <c r="A34">
        <v>14</v>
      </c>
      <c r="B34">
        <v>186</v>
      </c>
      <c r="C34" t="s">
        <v>92</v>
      </c>
      <c r="D34" t="s">
        <v>93</v>
      </c>
      <c r="E34" t="s">
        <v>41</v>
      </c>
      <c r="F34" t="s">
        <v>94</v>
      </c>
      <c r="G34" t="str">
        <f>"201412000168"</f>
        <v>201412000168</v>
      </c>
      <c r="H34" t="s">
        <v>95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96</v>
      </c>
    </row>
    <row r="35" spans="1:30" x14ac:dyDescent="0.25">
      <c r="H35" t="s">
        <v>91</v>
      </c>
    </row>
    <row r="36" spans="1:30" x14ac:dyDescent="0.25">
      <c r="A36">
        <v>15</v>
      </c>
      <c r="B36">
        <v>179</v>
      </c>
      <c r="C36" t="s">
        <v>97</v>
      </c>
      <c r="D36" t="s">
        <v>98</v>
      </c>
      <c r="E36" t="s">
        <v>15</v>
      </c>
      <c r="F36" t="s">
        <v>99</v>
      </c>
      <c r="G36" t="str">
        <f>"201412001896"</f>
        <v>201412001896</v>
      </c>
      <c r="H36">
        <v>770</v>
      </c>
      <c r="I36">
        <v>0</v>
      </c>
      <c r="J36">
        <v>0</v>
      </c>
      <c r="K36">
        <v>0</v>
      </c>
      <c r="L36">
        <v>260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66</v>
      </c>
      <c r="W36">
        <v>462</v>
      </c>
      <c r="X36">
        <v>0</v>
      </c>
      <c r="Z36">
        <v>0</v>
      </c>
      <c r="AA36">
        <v>0</v>
      </c>
      <c r="AB36">
        <v>18</v>
      </c>
      <c r="AC36">
        <v>306</v>
      </c>
      <c r="AD36">
        <v>1868</v>
      </c>
    </row>
    <row r="37" spans="1:30" x14ac:dyDescent="0.25">
      <c r="H37" t="s">
        <v>62</v>
      </c>
    </row>
    <row r="38" spans="1:30" x14ac:dyDescent="0.25">
      <c r="A38">
        <v>16</v>
      </c>
      <c r="B38">
        <v>156</v>
      </c>
      <c r="C38" t="s">
        <v>100</v>
      </c>
      <c r="D38" t="s">
        <v>101</v>
      </c>
      <c r="E38" t="s">
        <v>41</v>
      </c>
      <c r="F38" t="s">
        <v>102</v>
      </c>
      <c r="G38" t="str">
        <f>"00189907"</f>
        <v>00189907</v>
      </c>
      <c r="H38" t="s">
        <v>103</v>
      </c>
      <c r="I38">
        <v>0</v>
      </c>
      <c r="J38">
        <v>0</v>
      </c>
      <c r="K38">
        <v>0</v>
      </c>
      <c r="L38">
        <v>260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76</v>
      </c>
      <c r="W38">
        <v>532</v>
      </c>
      <c r="X38">
        <v>0</v>
      </c>
      <c r="Z38">
        <v>0</v>
      </c>
      <c r="AA38">
        <v>0</v>
      </c>
      <c r="AB38">
        <v>8</v>
      </c>
      <c r="AC38">
        <v>136</v>
      </c>
      <c r="AD38" t="s">
        <v>104</v>
      </c>
    </row>
    <row r="39" spans="1:30" x14ac:dyDescent="0.25">
      <c r="H39" t="s">
        <v>43</v>
      </c>
    </row>
    <row r="40" spans="1:30" x14ac:dyDescent="0.25">
      <c r="A40">
        <v>17</v>
      </c>
      <c r="B40">
        <v>4578</v>
      </c>
      <c r="C40" t="s">
        <v>105</v>
      </c>
      <c r="D40" t="s">
        <v>14</v>
      </c>
      <c r="E40" t="s">
        <v>106</v>
      </c>
      <c r="F40" t="s">
        <v>107</v>
      </c>
      <c r="G40" t="str">
        <f>"00365005"</f>
        <v>00365005</v>
      </c>
      <c r="H40" t="s">
        <v>31</v>
      </c>
      <c r="I40">
        <v>0</v>
      </c>
      <c r="J40">
        <v>0</v>
      </c>
      <c r="K40">
        <v>0</v>
      </c>
      <c r="L40">
        <v>260</v>
      </c>
      <c r="M40">
        <v>0</v>
      </c>
      <c r="N40">
        <v>30</v>
      </c>
      <c r="O40">
        <v>0</v>
      </c>
      <c r="P40">
        <v>0</v>
      </c>
      <c r="Q40">
        <v>0</v>
      </c>
      <c r="R40">
        <v>30</v>
      </c>
      <c r="S40">
        <v>0</v>
      </c>
      <c r="T40">
        <v>0</v>
      </c>
      <c r="U40">
        <v>0</v>
      </c>
      <c r="V40">
        <v>72</v>
      </c>
      <c r="W40">
        <v>504</v>
      </c>
      <c r="X40">
        <v>0</v>
      </c>
      <c r="Z40">
        <v>0</v>
      </c>
      <c r="AA40">
        <v>0</v>
      </c>
      <c r="AB40">
        <v>12</v>
      </c>
      <c r="AC40">
        <v>204</v>
      </c>
      <c r="AD40" t="s">
        <v>108</v>
      </c>
    </row>
    <row r="41" spans="1:30" x14ac:dyDescent="0.25">
      <c r="H41" t="s">
        <v>109</v>
      </c>
    </row>
    <row r="42" spans="1:30" x14ac:dyDescent="0.25">
      <c r="A42">
        <v>18</v>
      </c>
      <c r="B42">
        <v>656</v>
      </c>
      <c r="C42" t="s">
        <v>110</v>
      </c>
      <c r="D42" t="s">
        <v>101</v>
      </c>
      <c r="E42" t="s">
        <v>111</v>
      </c>
      <c r="F42" t="s">
        <v>112</v>
      </c>
      <c r="G42" t="str">
        <f>"00308686"</f>
        <v>00308686</v>
      </c>
      <c r="H42" t="s">
        <v>113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50</v>
      </c>
      <c r="Q42">
        <v>0</v>
      </c>
      <c r="R42">
        <v>0</v>
      </c>
      <c r="S42">
        <v>0</v>
      </c>
      <c r="T42">
        <v>0</v>
      </c>
      <c r="U42">
        <v>0</v>
      </c>
      <c r="V42">
        <v>68</v>
      </c>
      <c r="W42">
        <v>476</v>
      </c>
      <c r="X42">
        <v>0</v>
      </c>
      <c r="Z42">
        <v>0</v>
      </c>
      <c r="AA42">
        <v>0</v>
      </c>
      <c r="AB42">
        <v>16</v>
      </c>
      <c r="AC42">
        <v>272</v>
      </c>
      <c r="AD42" t="s">
        <v>114</v>
      </c>
    </row>
    <row r="43" spans="1:30" x14ac:dyDescent="0.25">
      <c r="H43" t="s">
        <v>115</v>
      </c>
    </row>
    <row r="44" spans="1:30" x14ac:dyDescent="0.25">
      <c r="A44">
        <v>19</v>
      </c>
      <c r="B44">
        <v>2355</v>
      </c>
      <c r="C44" t="s">
        <v>116</v>
      </c>
      <c r="D44" t="s">
        <v>117</v>
      </c>
      <c r="E44" t="s">
        <v>118</v>
      </c>
      <c r="F44" t="s">
        <v>119</v>
      </c>
      <c r="G44" t="str">
        <f>"201412000613"</f>
        <v>201412000613</v>
      </c>
      <c r="H44" t="s">
        <v>48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64</v>
      </c>
      <c r="W44">
        <v>448</v>
      </c>
      <c r="X44">
        <v>0</v>
      </c>
      <c r="Z44">
        <v>0</v>
      </c>
      <c r="AA44">
        <v>0</v>
      </c>
      <c r="AB44">
        <v>20</v>
      </c>
      <c r="AC44">
        <v>340</v>
      </c>
      <c r="AD44" t="s">
        <v>120</v>
      </c>
    </row>
    <row r="45" spans="1:30" x14ac:dyDescent="0.25">
      <c r="H45">
        <v>1024</v>
      </c>
    </row>
    <row r="46" spans="1:30" x14ac:dyDescent="0.25">
      <c r="A46">
        <v>20</v>
      </c>
      <c r="B46">
        <v>3462</v>
      </c>
      <c r="C46" t="s">
        <v>121</v>
      </c>
      <c r="D46" t="s">
        <v>122</v>
      </c>
      <c r="E46" t="s">
        <v>15</v>
      </c>
      <c r="F46" t="s">
        <v>123</v>
      </c>
      <c r="G46" t="str">
        <f>"201504002558"</f>
        <v>201504002558</v>
      </c>
      <c r="H46" t="s">
        <v>124</v>
      </c>
      <c r="I46">
        <v>150</v>
      </c>
      <c r="J46">
        <v>0</v>
      </c>
      <c r="K46">
        <v>0</v>
      </c>
      <c r="L46">
        <v>200</v>
      </c>
      <c r="M46">
        <v>0</v>
      </c>
      <c r="N46">
        <v>30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125</v>
      </c>
    </row>
    <row r="47" spans="1:30" x14ac:dyDescent="0.25">
      <c r="H47" t="s">
        <v>126</v>
      </c>
    </row>
    <row r="48" spans="1:30" x14ac:dyDescent="0.25">
      <c r="A48">
        <v>21</v>
      </c>
      <c r="B48">
        <v>4477</v>
      </c>
      <c r="C48" t="s">
        <v>127</v>
      </c>
      <c r="D48" t="s">
        <v>128</v>
      </c>
      <c r="E48" t="s">
        <v>76</v>
      </c>
      <c r="F48" t="s">
        <v>129</v>
      </c>
      <c r="G48" t="str">
        <f>"00035991"</f>
        <v>00035991</v>
      </c>
      <c r="H48" t="s">
        <v>130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70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131</v>
      </c>
    </row>
    <row r="49" spans="1:30" x14ac:dyDescent="0.25">
      <c r="H49">
        <v>1024</v>
      </c>
    </row>
    <row r="50" spans="1:30" x14ac:dyDescent="0.25">
      <c r="A50">
        <v>22</v>
      </c>
      <c r="B50">
        <v>2228</v>
      </c>
      <c r="C50" t="s">
        <v>132</v>
      </c>
      <c r="D50" t="s">
        <v>133</v>
      </c>
      <c r="E50" t="s">
        <v>134</v>
      </c>
      <c r="F50" t="s">
        <v>135</v>
      </c>
      <c r="G50" t="str">
        <f>"00173954"</f>
        <v>00173954</v>
      </c>
      <c r="H50" t="s">
        <v>136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137</v>
      </c>
    </row>
    <row r="51" spans="1:30" x14ac:dyDescent="0.25">
      <c r="H51">
        <v>1024</v>
      </c>
    </row>
    <row r="52" spans="1:30" x14ac:dyDescent="0.25">
      <c r="A52">
        <v>23</v>
      </c>
      <c r="B52">
        <v>1371</v>
      </c>
      <c r="C52" t="s">
        <v>138</v>
      </c>
      <c r="D52" t="s">
        <v>139</v>
      </c>
      <c r="E52" t="s">
        <v>41</v>
      </c>
      <c r="F52" t="s">
        <v>140</v>
      </c>
      <c r="G52" t="str">
        <f>"201412003146"</f>
        <v>201412003146</v>
      </c>
      <c r="H52" t="s">
        <v>141</v>
      </c>
      <c r="I52">
        <v>0</v>
      </c>
      <c r="J52">
        <v>0</v>
      </c>
      <c r="K52">
        <v>0</v>
      </c>
      <c r="L52">
        <v>260</v>
      </c>
      <c r="M52">
        <v>0</v>
      </c>
      <c r="N52">
        <v>70</v>
      </c>
      <c r="O52">
        <v>0</v>
      </c>
      <c r="P52">
        <v>0</v>
      </c>
      <c r="Q52">
        <v>50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142</v>
      </c>
    </row>
    <row r="53" spans="1:30" x14ac:dyDescent="0.25">
      <c r="H53" t="s">
        <v>50</v>
      </c>
    </row>
    <row r="54" spans="1:30" x14ac:dyDescent="0.25">
      <c r="A54">
        <v>24</v>
      </c>
      <c r="B54">
        <v>1886</v>
      </c>
      <c r="C54" t="s">
        <v>143</v>
      </c>
      <c r="D54" t="s">
        <v>70</v>
      </c>
      <c r="E54" t="s">
        <v>144</v>
      </c>
      <c r="F54" t="s">
        <v>145</v>
      </c>
      <c r="G54" t="str">
        <f>"201412002716"</f>
        <v>201412002716</v>
      </c>
      <c r="H54" t="s">
        <v>146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68</v>
      </c>
      <c r="W54">
        <v>476</v>
      </c>
      <c r="X54">
        <v>0</v>
      </c>
      <c r="Z54">
        <v>0</v>
      </c>
      <c r="AA54">
        <v>0</v>
      </c>
      <c r="AB54">
        <v>16</v>
      </c>
      <c r="AC54">
        <v>272</v>
      </c>
      <c r="AD54" t="s">
        <v>147</v>
      </c>
    </row>
    <row r="55" spans="1:30" x14ac:dyDescent="0.25">
      <c r="H55" t="s">
        <v>43</v>
      </c>
    </row>
    <row r="56" spans="1:30" x14ac:dyDescent="0.25">
      <c r="A56">
        <v>25</v>
      </c>
      <c r="B56">
        <v>1119</v>
      </c>
      <c r="C56" t="s">
        <v>148</v>
      </c>
      <c r="D56" t="s">
        <v>149</v>
      </c>
      <c r="E56" t="s">
        <v>150</v>
      </c>
      <c r="F56" t="s">
        <v>151</v>
      </c>
      <c r="G56" t="str">
        <f>"201402007673"</f>
        <v>201402007673</v>
      </c>
      <c r="H56" t="s">
        <v>152</v>
      </c>
      <c r="I56">
        <v>0</v>
      </c>
      <c r="J56">
        <v>400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153</v>
      </c>
    </row>
    <row r="57" spans="1:30" x14ac:dyDescent="0.25">
      <c r="H57">
        <v>1024</v>
      </c>
    </row>
    <row r="58" spans="1:30" x14ac:dyDescent="0.25">
      <c r="A58">
        <v>26</v>
      </c>
      <c r="B58">
        <v>4092</v>
      </c>
      <c r="C58" t="s">
        <v>154</v>
      </c>
      <c r="D58" t="s">
        <v>106</v>
      </c>
      <c r="E58" t="s">
        <v>155</v>
      </c>
      <c r="F58" t="s">
        <v>156</v>
      </c>
      <c r="G58" t="str">
        <f>"201412001515"</f>
        <v>201412001515</v>
      </c>
      <c r="H58" t="s">
        <v>157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78</v>
      </c>
      <c r="W58">
        <v>546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158</v>
      </c>
    </row>
    <row r="59" spans="1:30" x14ac:dyDescent="0.25">
      <c r="H59" t="s">
        <v>159</v>
      </c>
    </row>
    <row r="60" spans="1:30" x14ac:dyDescent="0.25">
      <c r="A60">
        <v>27</v>
      </c>
      <c r="B60">
        <v>5037</v>
      </c>
      <c r="C60" t="s">
        <v>160</v>
      </c>
      <c r="D60" t="s">
        <v>87</v>
      </c>
      <c r="E60" t="s">
        <v>161</v>
      </c>
      <c r="F60" t="s">
        <v>162</v>
      </c>
      <c r="G60" t="str">
        <f>"200712002586"</f>
        <v>200712002586</v>
      </c>
      <c r="H60" t="s">
        <v>163</v>
      </c>
      <c r="I60">
        <v>0</v>
      </c>
      <c r="J60">
        <v>0</v>
      </c>
      <c r="K60">
        <v>0</v>
      </c>
      <c r="L60">
        <v>260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164</v>
      </c>
    </row>
    <row r="61" spans="1:30" x14ac:dyDescent="0.25">
      <c r="H61" t="s">
        <v>109</v>
      </c>
    </row>
    <row r="62" spans="1:30" x14ac:dyDescent="0.25">
      <c r="A62">
        <v>28</v>
      </c>
      <c r="B62">
        <v>3051</v>
      </c>
      <c r="C62" t="s">
        <v>165</v>
      </c>
      <c r="D62" t="s">
        <v>166</v>
      </c>
      <c r="E62" t="s">
        <v>40</v>
      </c>
      <c r="F62" t="s">
        <v>167</v>
      </c>
      <c r="G62" t="str">
        <f>"00010176"</f>
        <v>00010176</v>
      </c>
      <c r="H62">
        <v>836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1694</v>
      </c>
    </row>
    <row r="63" spans="1:30" x14ac:dyDescent="0.25">
      <c r="H63" t="s">
        <v>168</v>
      </c>
    </row>
    <row r="64" spans="1:30" x14ac:dyDescent="0.25">
      <c r="A64">
        <v>29</v>
      </c>
      <c r="B64">
        <v>146</v>
      </c>
      <c r="C64" t="s">
        <v>169</v>
      </c>
      <c r="D64" t="s">
        <v>170</v>
      </c>
      <c r="E64" t="s">
        <v>15</v>
      </c>
      <c r="F64" t="s">
        <v>171</v>
      </c>
      <c r="G64" t="str">
        <f>"200801008106"</f>
        <v>200801008106</v>
      </c>
      <c r="H64" t="s">
        <v>172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76</v>
      </c>
      <c r="W64">
        <v>532</v>
      </c>
      <c r="X64">
        <v>0</v>
      </c>
      <c r="Z64">
        <v>0</v>
      </c>
      <c r="AA64">
        <v>0</v>
      </c>
      <c r="AB64">
        <v>8</v>
      </c>
      <c r="AC64">
        <v>136</v>
      </c>
      <c r="AD64" t="s">
        <v>173</v>
      </c>
    </row>
    <row r="65" spans="1:30" x14ac:dyDescent="0.25">
      <c r="H65" t="s">
        <v>174</v>
      </c>
    </row>
    <row r="66" spans="1:30" x14ac:dyDescent="0.25">
      <c r="A66">
        <v>30</v>
      </c>
      <c r="B66">
        <v>854</v>
      </c>
      <c r="C66" t="s">
        <v>175</v>
      </c>
      <c r="D66" t="s">
        <v>176</v>
      </c>
      <c r="E66" t="s">
        <v>122</v>
      </c>
      <c r="F66" t="s">
        <v>177</v>
      </c>
      <c r="G66" t="str">
        <f>"201604006345"</f>
        <v>201604006345</v>
      </c>
      <c r="H66" t="s">
        <v>48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178</v>
      </c>
    </row>
    <row r="67" spans="1:30" x14ac:dyDescent="0.25">
      <c r="H67">
        <v>1024</v>
      </c>
    </row>
    <row r="68" spans="1:30" x14ac:dyDescent="0.25">
      <c r="A68">
        <v>31</v>
      </c>
      <c r="B68">
        <v>4793</v>
      </c>
      <c r="C68" t="s">
        <v>179</v>
      </c>
      <c r="D68" t="s">
        <v>52</v>
      </c>
      <c r="E68" t="s">
        <v>15</v>
      </c>
      <c r="F68" t="s">
        <v>180</v>
      </c>
      <c r="G68" t="str">
        <f>"200712002293"</f>
        <v>200712002293</v>
      </c>
      <c r="H68" t="s">
        <v>181</v>
      </c>
      <c r="I68">
        <v>0</v>
      </c>
      <c r="J68">
        <v>0</v>
      </c>
      <c r="K68">
        <v>0</v>
      </c>
      <c r="L68">
        <v>200</v>
      </c>
      <c r="M68">
        <v>30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182</v>
      </c>
    </row>
    <row r="69" spans="1:30" x14ac:dyDescent="0.25">
      <c r="H69" t="s">
        <v>109</v>
      </c>
    </row>
    <row r="70" spans="1:30" x14ac:dyDescent="0.25">
      <c r="A70">
        <v>32</v>
      </c>
      <c r="B70">
        <v>621</v>
      </c>
      <c r="C70" t="s">
        <v>183</v>
      </c>
      <c r="D70" t="s">
        <v>184</v>
      </c>
      <c r="E70" t="s">
        <v>15</v>
      </c>
      <c r="F70" t="s">
        <v>185</v>
      </c>
      <c r="G70" t="str">
        <f>"201406005716"</f>
        <v>201406005716</v>
      </c>
      <c r="H70" t="s">
        <v>186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187</v>
      </c>
    </row>
    <row r="71" spans="1:30" x14ac:dyDescent="0.25">
      <c r="H71">
        <v>1024</v>
      </c>
    </row>
    <row r="72" spans="1:30" x14ac:dyDescent="0.25">
      <c r="A72">
        <v>33</v>
      </c>
      <c r="B72">
        <v>3185</v>
      </c>
      <c r="C72" t="s">
        <v>188</v>
      </c>
      <c r="D72" t="s">
        <v>41</v>
      </c>
      <c r="E72" t="s">
        <v>70</v>
      </c>
      <c r="F72" t="s">
        <v>189</v>
      </c>
      <c r="G72" t="str">
        <f>"200802006889"</f>
        <v>200802006889</v>
      </c>
      <c r="H72" t="s">
        <v>190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191</v>
      </c>
    </row>
    <row r="73" spans="1:30" x14ac:dyDescent="0.25">
      <c r="H73">
        <v>1024</v>
      </c>
    </row>
    <row r="74" spans="1:30" x14ac:dyDescent="0.25">
      <c r="A74">
        <v>34</v>
      </c>
      <c r="B74">
        <v>4079</v>
      </c>
      <c r="C74" t="s">
        <v>192</v>
      </c>
      <c r="D74" t="s">
        <v>149</v>
      </c>
      <c r="E74" t="s">
        <v>106</v>
      </c>
      <c r="F74" t="s">
        <v>193</v>
      </c>
      <c r="G74" t="str">
        <f>"00355538"</f>
        <v>00355538</v>
      </c>
      <c r="H74" t="s">
        <v>194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195</v>
      </c>
    </row>
    <row r="75" spans="1:30" x14ac:dyDescent="0.25">
      <c r="H75" t="s">
        <v>19</v>
      </c>
    </row>
    <row r="76" spans="1:30" x14ac:dyDescent="0.25">
      <c r="A76">
        <v>35</v>
      </c>
      <c r="B76">
        <v>2820</v>
      </c>
      <c r="C76" t="s">
        <v>196</v>
      </c>
      <c r="D76" t="s">
        <v>14</v>
      </c>
      <c r="E76" t="s">
        <v>197</v>
      </c>
      <c r="F76" t="s">
        <v>198</v>
      </c>
      <c r="G76" t="str">
        <f>"00017967"</f>
        <v>00017967</v>
      </c>
      <c r="H76" t="s">
        <v>186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199</v>
      </c>
    </row>
    <row r="77" spans="1:30" x14ac:dyDescent="0.25">
      <c r="H77">
        <v>1024</v>
      </c>
    </row>
    <row r="78" spans="1:30" x14ac:dyDescent="0.25">
      <c r="A78">
        <v>36</v>
      </c>
      <c r="B78">
        <v>941</v>
      </c>
      <c r="C78" t="s">
        <v>200</v>
      </c>
      <c r="D78" t="s">
        <v>106</v>
      </c>
      <c r="E78" t="s">
        <v>201</v>
      </c>
      <c r="F78" t="s">
        <v>202</v>
      </c>
      <c r="G78" t="str">
        <f>"00305393"</f>
        <v>00305393</v>
      </c>
      <c r="H78" t="s">
        <v>203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204</v>
      </c>
    </row>
    <row r="79" spans="1:30" x14ac:dyDescent="0.25">
      <c r="H79" t="s">
        <v>109</v>
      </c>
    </row>
    <row r="80" spans="1:30" x14ac:dyDescent="0.25">
      <c r="A80">
        <v>37</v>
      </c>
      <c r="B80">
        <v>817</v>
      </c>
      <c r="C80" t="s">
        <v>205</v>
      </c>
      <c r="D80" t="s">
        <v>206</v>
      </c>
      <c r="E80" t="s">
        <v>170</v>
      </c>
      <c r="F80" t="s">
        <v>207</v>
      </c>
      <c r="G80" t="str">
        <f>"00192313"</f>
        <v>00192313</v>
      </c>
      <c r="H80" t="s">
        <v>203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204</v>
      </c>
    </row>
    <row r="81" spans="1:30" x14ac:dyDescent="0.25">
      <c r="H81">
        <v>1024</v>
      </c>
    </row>
    <row r="82" spans="1:30" x14ac:dyDescent="0.25">
      <c r="A82">
        <v>38</v>
      </c>
      <c r="B82">
        <v>418</v>
      </c>
      <c r="C82" t="s">
        <v>208</v>
      </c>
      <c r="D82" t="s">
        <v>209</v>
      </c>
      <c r="E82" t="s">
        <v>41</v>
      </c>
      <c r="F82" t="s">
        <v>210</v>
      </c>
      <c r="G82" t="str">
        <f>"201412006835"</f>
        <v>201412006835</v>
      </c>
      <c r="H82" t="s">
        <v>211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212</v>
      </c>
    </row>
    <row r="83" spans="1:30" x14ac:dyDescent="0.25">
      <c r="H83" t="s">
        <v>43</v>
      </c>
    </row>
    <row r="84" spans="1:30" x14ac:dyDescent="0.25">
      <c r="A84">
        <v>39</v>
      </c>
      <c r="B84">
        <v>2773</v>
      </c>
      <c r="C84" t="s">
        <v>213</v>
      </c>
      <c r="D84" t="s">
        <v>150</v>
      </c>
      <c r="E84" t="s">
        <v>93</v>
      </c>
      <c r="F84" t="s">
        <v>214</v>
      </c>
      <c r="G84" t="str">
        <f>"00016588"</f>
        <v>00016588</v>
      </c>
      <c r="H84">
        <v>715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>
        <v>1613</v>
      </c>
    </row>
    <row r="85" spans="1:30" x14ac:dyDescent="0.25">
      <c r="H85" t="s">
        <v>74</v>
      </c>
    </row>
    <row r="86" spans="1:30" x14ac:dyDescent="0.25">
      <c r="A86">
        <v>40</v>
      </c>
      <c r="B86">
        <v>53</v>
      </c>
      <c r="C86" t="s">
        <v>215</v>
      </c>
      <c r="D86" t="s">
        <v>40</v>
      </c>
      <c r="E86" t="s">
        <v>46</v>
      </c>
      <c r="F86" t="s">
        <v>216</v>
      </c>
      <c r="G86" t="str">
        <f>"201504000104"</f>
        <v>201504000104</v>
      </c>
      <c r="H86" t="s">
        <v>217</v>
      </c>
      <c r="I86">
        <v>150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</v>
      </c>
      <c r="W86">
        <v>56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218</v>
      </c>
    </row>
    <row r="87" spans="1:30" x14ac:dyDescent="0.25">
      <c r="H87" t="s">
        <v>219</v>
      </c>
    </row>
    <row r="88" spans="1:30" x14ac:dyDescent="0.25">
      <c r="A88">
        <v>41</v>
      </c>
      <c r="B88">
        <v>4996</v>
      </c>
      <c r="C88" t="s">
        <v>220</v>
      </c>
      <c r="D88" t="s">
        <v>28</v>
      </c>
      <c r="E88" t="s">
        <v>93</v>
      </c>
      <c r="F88" t="s">
        <v>221</v>
      </c>
      <c r="G88" t="str">
        <f>"201411001101"</f>
        <v>201411001101</v>
      </c>
      <c r="H88" t="s">
        <v>222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V88">
        <v>36</v>
      </c>
      <c r="W88">
        <v>252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223</v>
      </c>
    </row>
    <row r="89" spans="1:30" x14ac:dyDescent="0.25">
      <c r="H89" t="s">
        <v>109</v>
      </c>
    </row>
    <row r="90" spans="1:30" x14ac:dyDescent="0.25">
      <c r="A90">
        <v>42</v>
      </c>
      <c r="B90">
        <v>2513</v>
      </c>
      <c r="C90" t="s">
        <v>224</v>
      </c>
      <c r="D90" t="s">
        <v>225</v>
      </c>
      <c r="E90" t="s">
        <v>41</v>
      </c>
      <c r="F90" t="s">
        <v>226</v>
      </c>
      <c r="G90" t="str">
        <f>"00267083"</f>
        <v>00267083</v>
      </c>
      <c r="H90" t="s">
        <v>227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228</v>
      </c>
    </row>
    <row r="91" spans="1:30" x14ac:dyDescent="0.25">
      <c r="H91">
        <v>1024</v>
      </c>
    </row>
    <row r="92" spans="1:30" x14ac:dyDescent="0.25">
      <c r="A92">
        <v>43</v>
      </c>
      <c r="B92">
        <v>1919</v>
      </c>
      <c r="C92" t="s">
        <v>229</v>
      </c>
      <c r="D92" t="s">
        <v>70</v>
      </c>
      <c r="E92" t="s">
        <v>230</v>
      </c>
      <c r="F92" t="s">
        <v>231</v>
      </c>
      <c r="G92" t="str">
        <f>"00017541"</f>
        <v>00017541</v>
      </c>
      <c r="H92" t="s">
        <v>232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83</v>
      </c>
      <c r="W92">
        <v>581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233</v>
      </c>
    </row>
    <row r="93" spans="1:30" x14ac:dyDescent="0.25">
      <c r="H93" t="s">
        <v>62</v>
      </c>
    </row>
    <row r="94" spans="1:30" x14ac:dyDescent="0.25">
      <c r="A94">
        <v>44</v>
      </c>
      <c r="B94">
        <v>905</v>
      </c>
      <c r="C94" t="s">
        <v>234</v>
      </c>
      <c r="D94" t="s">
        <v>235</v>
      </c>
      <c r="E94" t="s">
        <v>236</v>
      </c>
      <c r="F94" t="s">
        <v>237</v>
      </c>
      <c r="G94" t="str">
        <f>"201504002291"</f>
        <v>201504002291</v>
      </c>
      <c r="H94" t="s">
        <v>211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58</v>
      </c>
      <c r="W94">
        <v>406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238</v>
      </c>
    </row>
    <row r="95" spans="1:30" x14ac:dyDescent="0.25">
      <c r="H95" t="s">
        <v>62</v>
      </c>
    </row>
    <row r="96" spans="1:30" x14ac:dyDescent="0.25">
      <c r="A96">
        <v>45</v>
      </c>
      <c r="B96">
        <v>2656</v>
      </c>
      <c r="C96" t="s">
        <v>239</v>
      </c>
      <c r="D96" t="s">
        <v>240</v>
      </c>
      <c r="E96" t="s">
        <v>106</v>
      </c>
      <c r="F96" t="s">
        <v>241</v>
      </c>
      <c r="G96" t="str">
        <f>"00358212"</f>
        <v>00358212</v>
      </c>
      <c r="H96" t="s">
        <v>242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30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243</v>
      </c>
    </row>
    <row r="97" spans="1:30" x14ac:dyDescent="0.25">
      <c r="H97">
        <v>1024</v>
      </c>
    </row>
    <row r="98" spans="1:30" x14ac:dyDescent="0.25">
      <c r="A98">
        <v>46</v>
      </c>
      <c r="B98">
        <v>5281</v>
      </c>
      <c r="C98" t="s">
        <v>244</v>
      </c>
      <c r="D98" t="s">
        <v>245</v>
      </c>
      <c r="E98" t="s">
        <v>15</v>
      </c>
      <c r="F98" t="s">
        <v>246</v>
      </c>
      <c r="G98" t="str">
        <f>"00083304"</f>
        <v>00083304</v>
      </c>
      <c r="H98" t="s">
        <v>247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83</v>
      </c>
      <c r="W98">
        <v>581</v>
      </c>
      <c r="X98">
        <v>0</v>
      </c>
      <c r="Z98">
        <v>1</v>
      </c>
      <c r="AA98">
        <v>0</v>
      </c>
      <c r="AB98">
        <v>0</v>
      </c>
      <c r="AC98">
        <v>0</v>
      </c>
      <c r="AD98" t="s">
        <v>248</v>
      </c>
    </row>
    <row r="99" spans="1:30" x14ac:dyDescent="0.25">
      <c r="H99" t="s">
        <v>43</v>
      </c>
    </row>
    <row r="100" spans="1:30" x14ac:dyDescent="0.25">
      <c r="A100">
        <v>47</v>
      </c>
      <c r="B100">
        <v>228</v>
      </c>
      <c r="C100" t="s">
        <v>249</v>
      </c>
      <c r="D100" t="s">
        <v>40</v>
      </c>
      <c r="E100" t="s">
        <v>15</v>
      </c>
      <c r="F100" t="s">
        <v>250</v>
      </c>
      <c r="G100" t="str">
        <f>"00251514"</f>
        <v>00251514</v>
      </c>
      <c r="H100" t="s">
        <v>251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252</v>
      </c>
    </row>
    <row r="101" spans="1:30" x14ac:dyDescent="0.25">
      <c r="H101">
        <v>1024</v>
      </c>
    </row>
    <row r="102" spans="1:30" x14ac:dyDescent="0.25">
      <c r="A102">
        <v>48</v>
      </c>
      <c r="B102">
        <v>1048</v>
      </c>
      <c r="C102" t="s">
        <v>253</v>
      </c>
      <c r="D102" t="s">
        <v>254</v>
      </c>
      <c r="E102" t="s">
        <v>255</v>
      </c>
      <c r="F102" t="s">
        <v>256</v>
      </c>
      <c r="G102" t="str">
        <f>"201411000824"</f>
        <v>201411000824</v>
      </c>
      <c r="H102">
        <v>770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</v>
      </c>
      <c r="W102">
        <v>56</v>
      </c>
      <c r="X102">
        <v>0</v>
      </c>
      <c r="Z102">
        <v>0</v>
      </c>
      <c r="AA102">
        <v>0</v>
      </c>
      <c r="AB102">
        <v>18</v>
      </c>
      <c r="AC102">
        <v>306</v>
      </c>
      <c r="AD102">
        <v>1432</v>
      </c>
    </row>
    <row r="103" spans="1:30" x14ac:dyDescent="0.25">
      <c r="H103" t="s">
        <v>62</v>
      </c>
    </row>
    <row r="104" spans="1:30" x14ac:dyDescent="0.25">
      <c r="A104">
        <v>49</v>
      </c>
      <c r="B104">
        <v>5258</v>
      </c>
      <c r="C104" t="s">
        <v>257</v>
      </c>
      <c r="D104" t="s">
        <v>21</v>
      </c>
      <c r="E104" t="s">
        <v>150</v>
      </c>
      <c r="F104" t="s">
        <v>258</v>
      </c>
      <c r="G104" t="str">
        <f>"00021525"</f>
        <v>00021525</v>
      </c>
      <c r="H104" t="s">
        <v>259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50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32</v>
      </c>
      <c r="W104">
        <v>224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260</v>
      </c>
    </row>
    <row r="105" spans="1:30" x14ac:dyDescent="0.25">
      <c r="H105" t="s">
        <v>261</v>
      </c>
    </row>
    <row r="106" spans="1:30" x14ac:dyDescent="0.25">
      <c r="A106">
        <v>50</v>
      </c>
      <c r="B106">
        <v>5113</v>
      </c>
      <c r="C106" t="s">
        <v>262</v>
      </c>
      <c r="D106" t="s">
        <v>263</v>
      </c>
      <c r="E106" t="s">
        <v>264</v>
      </c>
      <c r="F106" t="s">
        <v>265</v>
      </c>
      <c r="G106" t="str">
        <f>"00363396"</f>
        <v>00363396</v>
      </c>
      <c r="H106" t="s">
        <v>217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266</v>
      </c>
    </row>
    <row r="107" spans="1:30" x14ac:dyDescent="0.25">
      <c r="H107">
        <v>1024</v>
      </c>
    </row>
    <row r="108" spans="1:30" x14ac:dyDescent="0.25">
      <c r="A108">
        <v>51</v>
      </c>
      <c r="B108">
        <v>3240</v>
      </c>
      <c r="C108" t="s">
        <v>267</v>
      </c>
      <c r="D108" t="s">
        <v>268</v>
      </c>
      <c r="E108" t="s">
        <v>269</v>
      </c>
      <c r="F108" t="s">
        <v>270</v>
      </c>
      <c r="G108" t="str">
        <f>"00333741"</f>
        <v>00333741</v>
      </c>
      <c r="H108" t="s">
        <v>271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50</v>
      </c>
      <c r="U108">
        <v>0</v>
      </c>
      <c r="V108">
        <v>0</v>
      </c>
      <c r="W108">
        <v>0</v>
      </c>
      <c r="X108">
        <v>0</v>
      </c>
      <c r="Z108">
        <v>0</v>
      </c>
      <c r="AA108">
        <v>0</v>
      </c>
      <c r="AB108">
        <v>16</v>
      </c>
      <c r="AC108">
        <v>272</v>
      </c>
      <c r="AD108" t="s">
        <v>272</v>
      </c>
    </row>
    <row r="109" spans="1:30" x14ac:dyDescent="0.25">
      <c r="H109">
        <v>1024</v>
      </c>
    </row>
    <row r="110" spans="1:30" x14ac:dyDescent="0.25">
      <c r="A110">
        <v>52</v>
      </c>
      <c r="B110">
        <v>863</v>
      </c>
      <c r="C110" t="s">
        <v>273</v>
      </c>
      <c r="D110" t="s">
        <v>274</v>
      </c>
      <c r="E110" t="s">
        <v>106</v>
      </c>
      <c r="F110" t="s">
        <v>275</v>
      </c>
      <c r="G110" t="str">
        <f>"201412003480"</f>
        <v>201412003480</v>
      </c>
      <c r="H110">
        <v>781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51</v>
      </c>
      <c r="W110">
        <v>357</v>
      </c>
      <c r="X110">
        <v>0</v>
      </c>
      <c r="Z110">
        <v>0</v>
      </c>
      <c r="AA110">
        <v>0</v>
      </c>
      <c r="AB110">
        <v>8</v>
      </c>
      <c r="AC110">
        <v>136</v>
      </c>
      <c r="AD110">
        <v>1344</v>
      </c>
    </row>
    <row r="111" spans="1:30" x14ac:dyDescent="0.25">
      <c r="H111" t="s">
        <v>109</v>
      </c>
    </row>
    <row r="112" spans="1:30" x14ac:dyDescent="0.25">
      <c r="A112">
        <v>53</v>
      </c>
      <c r="B112">
        <v>3413</v>
      </c>
      <c r="C112" t="s">
        <v>276</v>
      </c>
      <c r="D112" t="s">
        <v>70</v>
      </c>
      <c r="E112" t="s">
        <v>106</v>
      </c>
      <c r="F112" t="s">
        <v>277</v>
      </c>
      <c r="G112" t="str">
        <f>"00326283"</f>
        <v>00326283</v>
      </c>
      <c r="H112">
        <v>759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48</v>
      </c>
      <c r="W112">
        <v>336</v>
      </c>
      <c r="X112">
        <v>0</v>
      </c>
      <c r="Z112">
        <v>0</v>
      </c>
      <c r="AA112">
        <v>0</v>
      </c>
      <c r="AB112">
        <v>0</v>
      </c>
      <c r="AC112">
        <v>0</v>
      </c>
      <c r="AD112">
        <v>1325</v>
      </c>
    </row>
    <row r="113" spans="1:30" x14ac:dyDescent="0.25">
      <c r="H113" t="s">
        <v>43</v>
      </c>
    </row>
    <row r="114" spans="1:30" x14ac:dyDescent="0.25">
      <c r="A114">
        <v>54</v>
      </c>
      <c r="B114">
        <v>1154</v>
      </c>
      <c r="C114" t="s">
        <v>278</v>
      </c>
      <c r="D114" t="s">
        <v>279</v>
      </c>
      <c r="E114" t="s">
        <v>41</v>
      </c>
      <c r="F114" t="s">
        <v>280</v>
      </c>
      <c r="G114" t="str">
        <f>"201406015816"</f>
        <v>201406015816</v>
      </c>
      <c r="H114" t="s">
        <v>281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</v>
      </c>
      <c r="W114">
        <v>56</v>
      </c>
      <c r="X114">
        <v>0</v>
      </c>
      <c r="Z114">
        <v>0</v>
      </c>
      <c r="AA114">
        <v>0</v>
      </c>
      <c r="AB114">
        <v>24</v>
      </c>
      <c r="AC114">
        <v>408</v>
      </c>
      <c r="AD114" t="s">
        <v>282</v>
      </c>
    </row>
    <row r="115" spans="1:30" x14ac:dyDescent="0.25">
      <c r="H115" t="s">
        <v>283</v>
      </c>
    </row>
    <row r="116" spans="1:30" x14ac:dyDescent="0.25">
      <c r="A116">
        <v>55</v>
      </c>
      <c r="B116">
        <v>2907</v>
      </c>
      <c r="C116" t="s">
        <v>284</v>
      </c>
      <c r="D116" t="s">
        <v>285</v>
      </c>
      <c r="E116" t="s">
        <v>286</v>
      </c>
      <c r="F116" t="s">
        <v>287</v>
      </c>
      <c r="G116" t="str">
        <f>"00367863"</f>
        <v>00367863</v>
      </c>
      <c r="H116" t="s">
        <v>288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50</v>
      </c>
      <c r="W116">
        <v>350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289</v>
      </c>
    </row>
    <row r="117" spans="1:30" x14ac:dyDescent="0.25">
      <c r="H117">
        <v>1024</v>
      </c>
    </row>
    <row r="118" spans="1:30" x14ac:dyDescent="0.25">
      <c r="A118">
        <v>56</v>
      </c>
      <c r="B118">
        <v>3752</v>
      </c>
      <c r="C118" t="s">
        <v>290</v>
      </c>
      <c r="D118" t="s">
        <v>291</v>
      </c>
      <c r="E118" t="s">
        <v>122</v>
      </c>
      <c r="F118" t="s">
        <v>292</v>
      </c>
      <c r="G118" t="str">
        <f>"00020009"</f>
        <v>00020009</v>
      </c>
      <c r="H118">
        <v>550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1208</v>
      </c>
    </row>
    <row r="119" spans="1:30" x14ac:dyDescent="0.25">
      <c r="H119" t="s">
        <v>43</v>
      </c>
    </row>
    <row r="120" spans="1:30" x14ac:dyDescent="0.25">
      <c r="A120">
        <v>57</v>
      </c>
      <c r="B120">
        <v>1082</v>
      </c>
      <c r="C120" t="s">
        <v>293</v>
      </c>
      <c r="D120" t="s">
        <v>294</v>
      </c>
      <c r="E120" t="s">
        <v>41</v>
      </c>
      <c r="F120" t="s">
        <v>295</v>
      </c>
      <c r="G120" t="str">
        <f>"201507004669"</f>
        <v>201507004669</v>
      </c>
      <c r="H120" t="s">
        <v>296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30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</v>
      </c>
      <c r="W120">
        <v>56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297</v>
      </c>
    </row>
    <row r="121" spans="1:30" x14ac:dyDescent="0.25">
      <c r="H121" t="s">
        <v>298</v>
      </c>
    </row>
    <row r="122" spans="1:30" x14ac:dyDescent="0.25">
      <c r="A122">
        <v>58</v>
      </c>
      <c r="B122">
        <v>131</v>
      </c>
      <c r="C122" t="s">
        <v>299</v>
      </c>
      <c r="D122" t="s">
        <v>300</v>
      </c>
      <c r="E122" t="s">
        <v>70</v>
      </c>
      <c r="F122" t="s">
        <v>301</v>
      </c>
      <c r="G122" t="str">
        <f>"00019445"</f>
        <v>00019445</v>
      </c>
      <c r="H122" t="s">
        <v>302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26</v>
      </c>
      <c r="W122">
        <v>182</v>
      </c>
      <c r="X122">
        <v>0</v>
      </c>
      <c r="Z122">
        <v>0</v>
      </c>
      <c r="AA122">
        <v>0</v>
      </c>
      <c r="AB122">
        <v>10</v>
      </c>
      <c r="AC122">
        <v>170</v>
      </c>
      <c r="AD122" t="s">
        <v>303</v>
      </c>
    </row>
    <row r="123" spans="1:30" x14ac:dyDescent="0.25">
      <c r="H123">
        <v>1024</v>
      </c>
    </row>
    <row r="124" spans="1:30" x14ac:dyDescent="0.25">
      <c r="A124">
        <v>59</v>
      </c>
      <c r="B124">
        <v>2559</v>
      </c>
      <c r="C124" t="s">
        <v>304</v>
      </c>
      <c r="D124" t="s">
        <v>14</v>
      </c>
      <c r="E124" t="s">
        <v>41</v>
      </c>
      <c r="F124" t="s">
        <v>305</v>
      </c>
      <c r="G124" t="str">
        <f>"00338391"</f>
        <v>00338391</v>
      </c>
      <c r="H124" t="s">
        <v>306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</v>
      </c>
      <c r="W124">
        <v>14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307</v>
      </c>
    </row>
    <row r="125" spans="1:30" x14ac:dyDescent="0.25">
      <c r="H125" t="s">
        <v>308</v>
      </c>
    </row>
    <row r="126" spans="1:30" x14ac:dyDescent="0.25">
      <c r="A126">
        <v>60</v>
      </c>
      <c r="B126">
        <v>4220</v>
      </c>
      <c r="C126" t="s">
        <v>309</v>
      </c>
      <c r="D126" t="s">
        <v>310</v>
      </c>
      <c r="E126" t="s">
        <v>122</v>
      </c>
      <c r="F126" t="s">
        <v>311</v>
      </c>
      <c r="G126" t="str">
        <f>"00156726"</f>
        <v>00156726</v>
      </c>
      <c r="H126" t="s">
        <v>312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14</v>
      </c>
      <c r="W126">
        <v>98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313</v>
      </c>
    </row>
    <row r="127" spans="1:30" x14ac:dyDescent="0.25">
      <c r="H127" t="s">
        <v>314</v>
      </c>
    </row>
    <row r="128" spans="1:30" x14ac:dyDescent="0.25">
      <c r="A128">
        <v>61</v>
      </c>
      <c r="B128">
        <v>3856</v>
      </c>
      <c r="C128" t="s">
        <v>315</v>
      </c>
      <c r="D128" t="s">
        <v>316</v>
      </c>
      <c r="E128" t="s">
        <v>64</v>
      </c>
      <c r="F128" t="s">
        <v>317</v>
      </c>
      <c r="G128" t="str">
        <f>"201410000820"</f>
        <v>201410000820</v>
      </c>
      <c r="H128">
        <v>726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51</v>
      </c>
      <c r="W128">
        <v>357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1153</v>
      </c>
    </row>
    <row r="129" spans="1:30" x14ac:dyDescent="0.25">
      <c r="H129" t="s">
        <v>318</v>
      </c>
    </row>
    <row r="130" spans="1:30" x14ac:dyDescent="0.25">
      <c r="A130">
        <v>62</v>
      </c>
      <c r="B130">
        <v>2044</v>
      </c>
      <c r="C130" t="s">
        <v>319</v>
      </c>
      <c r="D130" t="s">
        <v>320</v>
      </c>
      <c r="E130" t="s">
        <v>321</v>
      </c>
      <c r="F130" t="s">
        <v>322</v>
      </c>
      <c r="G130" t="str">
        <f>"00322448"</f>
        <v>00322448</v>
      </c>
      <c r="H130" t="s">
        <v>323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324</v>
      </c>
    </row>
    <row r="131" spans="1:30" x14ac:dyDescent="0.25">
      <c r="H131" t="s">
        <v>325</v>
      </c>
    </row>
    <row r="132" spans="1:30" x14ac:dyDescent="0.25">
      <c r="A132">
        <v>63</v>
      </c>
      <c r="B132">
        <v>2706</v>
      </c>
      <c r="C132" t="s">
        <v>326</v>
      </c>
      <c r="D132" t="s">
        <v>327</v>
      </c>
      <c r="E132" t="s">
        <v>117</v>
      </c>
      <c r="F132" t="s">
        <v>328</v>
      </c>
      <c r="G132" t="str">
        <f>"00349894"</f>
        <v>00349894</v>
      </c>
      <c r="H132" t="s">
        <v>190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30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329</v>
      </c>
    </row>
    <row r="133" spans="1:30" x14ac:dyDescent="0.25">
      <c r="H133">
        <v>1024</v>
      </c>
    </row>
    <row r="134" spans="1:30" x14ac:dyDescent="0.25">
      <c r="A134">
        <v>64</v>
      </c>
      <c r="B134">
        <v>5327</v>
      </c>
      <c r="C134" t="s">
        <v>330</v>
      </c>
      <c r="D134" t="s">
        <v>331</v>
      </c>
      <c r="E134" t="s">
        <v>332</v>
      </c>
      <c r="F134" t="s">
        <v>333</v>
      </c>
      <c r="G134" t="str">
        <f>"00371154"</f>
        <v>00371154</v>
      </c>
      <c r="H134" t="s">
        <v>281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50</v>
      </c>
      <c r="P134">
        <v>0</v>
      </c>
      <c r="Q134">
        <v>30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334</v>
      </c>
    </row>
    <row r="135" spans="1:30" x14ac:dyDescent="0.25">
      <c r="H135" t="s">
        <v>159</v>
      </c>
    </row>
    <row r="136" spans="1:30" x14ac:dyDescent="0.25">
      <c r="A136">
        <v>65</v>
      </c>
      <c r="B136">
        <v>2084</v>
      </c>
      <c r="C136" t="s">
        <v>335</v>
      </c>
      <c r="D136" t="s">
        <v>101</v>
      </c>
      <c r="E136" t="s">
        <v>106</v>
      </c>
      <c r="F136" t="s">
        <v>336</v>
      </c>
      <c r="G136" t="str">
        <f>"00327263"</f>
        <v>00327263</v>
      </c>
      <c r="H136" t="s">
        <v>54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337</v>
      </c>
    </row>
    <row r="137" spans="1:30" x14ac:dyDescent="0.25">
      <c r="H137">
        <v>1024</v>
      </c>
    </row>
    <row r="138" spans="1:30" x14ac:dyDescent="0.25">
      <c r="A138">
        <v>66</v>
      </c>
      <c r="B138">
        <v>2050</v>
      </c>
      <c r="C138" t="s">
        <v>338</v>
      </c>
      <c r="D138" t="s">
        <v>106</v>
      </c>
      <c r="E138" t="s">
        <v>122</v>
      </c>
      <c r="F138" t="s">
        <v>339</v>
      </c>
      <c r="G138" t="str">
        <f>"00235075"</f>
        <v>00235075</v>
      </c>
      <c r="H138" t="s">
        <v>95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340</v>
      </c>
    </row>
    <row r="139" spans="1:30" x14ac:dyDescent="0.25">
      <c r="H139" t="s">
        <v>341</v>
      </c>
    </row>
    <row r="140" spans="1:30" x14ac:dyDescent="0.25">
      <c r="A140">
        <v>67</v>
      </c>
      <c r="B140">
        <v>3235</v>
      </c>
      <c r="C140" t="s">
        <v>342</v>
      </c>
      <c r="D140" t="s">
        <v>343</v>
      </c>
      <c r="E140" t="s">
        <v>64</v>
      </c>
      <c r="F140" t="s">
        <v>344</v>
      </c>
      <c r="G140" t="str">
        <f>"00191328"</f>
        <v>00191328</v>
      </c>
      <c r="H140" t="s">
        <v>217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50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345</v>
      </c>
    </row>
    <row r="141" spans="1:30" x14ac:dyDescent="0.25">
      <c r="H141" t="s">
        <v>43</v>
      </c>
    </row>
    <row r="142" spans="1:30" x14ac:dyDescent="0.25">
      <c r="A142">
        <v>68</v>
      </c>
      <c r="B142">
        <v>802</v>
      </c>
      <c r="C142" t="s">
        <v>346</v>
      </c>
      <c r="D142" t="s">
        <v>40</v>
      </c>
      <c r="E142" t="s">
        <v>106</v>
      </c>
      <c r="F142" t="s">
        <v>347</v>
      </c>
      <c r="G142" t="str">
        <f>"00184321"</f>
        <v>00184321</v>
      </c>
      <c r="H142" t="s">
        <v>348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</v>
      </c>
      <c r="W142">
        <v>56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349</v>
      </c>
    </row>
    <row r="143" spans="1:30" x14ac:dyDescent="0.25">
      <c r="H143" t="s">
        <v>74</v>
      </c>
    </row>
    <row r="144" spans="1:30" x14ac:dyDescent="0.25">
      <c r="A144">
        <v>69</v>
      </c>
      <c r="B144">
        <v>1113</v>
      </c>
      <c r="C144" t="s">
        <v>350</v>
      </c>
      <c r="D144" t="s">
        <v>351</v>
      </c>
      <c r="E144" t="s">
        <v>46</v>
      </c>
      <c r="F144" t="s">
        <v>352</v>
      </c>
      <c r="G144" t="str">
        <f>"00299065"</f>
        <v>00299065</v>
      </c>
      <c r="H144" t="s">
        <v>353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</v>
      </c>
      <c r="W144">
        <v>56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354</v>
      </c>
    </row>
    <row r="145" spans="1:30" x14ac:dyDescent="0.25">
      <c r="H145">
        <v>1024</v>
      </c>
    </row>
    <row r="146" spans="1:30" x14ac:dyDescent="0.25">
      <c r="A146">
        <v>70</v>
      </c>
      <c r="B146">
        <v>513</v>
      </c>
      <c r="C146" t="s">
        <v>355</v>
      </c>
      <c r="D146" t="s">
        <v>122</v>
      </c>
      <c r="E146" t="s">
        <v>93</v>
      </c>
      <c r="F146" t="s">
        <v>356</v>
      </c>
      <c r="G146" t="str">
        <f>"00226707"</f>
        <v>00226707</v>
      </c>
      <c r="H146" t="s">
        <v>357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24</v>
      </c>
      <c r="W146">
        <v>168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358</v>
      </c>
    </row>
    <row r="147" spans="1:30" x14ac:dyDescent="0.25">
      <c r="H147" t="s">
        <v>19</v>
      </c>
    </row>
    <row r="148" spans="1:30" x14ac:dyDescent="0.25">
      <c r="A148">
        <v>71</v>
      </c>
      <c r="B148">
        <v>2324</v>
      </c>
      <c r="C148" t="s">
        <v>359</v>
      </c>
      <c r="D148" t="s">
        <v>360</v>
      </c>
      <c r="E148" t="s">
        <v>15</v>
      </c>
      <c r="F148" t="s">
        <v>361</v>
      </c>
      <c r="G148" t="str">
        <f>"00170000"</f>
        <v>00170000</v>
      </c>
      <c r="H148" t="s">
        <v>362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</v>
      </c>
      <c r="W148">
        <v>35</v>
      </c>
      <c r="X148">
        <v>0</v>
      </c>
      <c r="Z148">
        <v>1</v>
      </c>
      <c r="AA148">
        <v>0</v>
      </c>
      <c r="AB148">
        <v>9</v>
      </c>
      <c r="AC148">
        <v>153</v>
      </c>
      <c r="AD148" t="s">
        <v>363</v>
      </c>
    </row>
    <row r="149" spans="1:30" x14ac:dyDescent="0.25">
      <c r="H149">
        <v>1024</v>
      </c>
    </row>
    <row r="150" spans="1:30" x14ac:dyDescent="0.25">
      <c r="A150">
        <v>72</v>
      </c>
      <c r="B150">
        <v>81</v>
      </c>
      <c r="C150" t="s">
        <v>364</v>
      </c>
      <c r="D150" t="s">
        <v>155</v>
      </c>
      <c r="E150" t="s">
        <v>206</v>
      </c>
      <c r="F150" t="s">
        <v>365</v>
      </c>
      <c r="G150" t="str">
        <f>"201504001327"</f>
        <v>201504001327</v>
      </c>
      <c r="H150" t="s">
        <v>366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</v>
      </c>
      <c r="W150">
        <v>56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367</v>
      </c>
    </row>
    <row r="151" spans="1:30" x14ac:dyDescent="0.25">
      <c r="H151">
        <v>1024</v>
      </c>
    </row>
    <row r="152" spans="1:30" x14ac:dyDescent="0.25">
      <c r="A152">
        <v>73</v>
      </c>
      <c r="B152">
        <v>5161</v>
      </c>
      <c r="C152" t="s">
        <v>368</v>
      </c>
      <c r="D152" t="s">
        <v>369</v>
      </c>
      <c r="E152" t="s">
        <v>300</v>
      </c>
      <c r="F152" t="s">
        <v>370</v>
      </c>
      <c r="G152" t="str">
        <f>"00302134"</f>
        <v>00302134</v>
      </c>
      <c r="H152" t="s">
        <v>371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50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5</v>
      </c>
      <c r="W152">
        <v>35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372</v>
      </c>
    </row>
    <row r="153" spans="1:30" x14ac:dyDescent="0.25">
      <c r="H153" t="s">
        <v>62</v>
      </c>
    </row>
    <row r="154" spans="1:30" x14ac:dyDescent="0.25">
      <c r="A154">
        <v>74</v>
      </c>
      <c r="B154">
        <v>2825</v>
      </c>
      <c r="C154" t="s">
        <v>373</v>
      </c>
      <c r="D154" t="s">
        <v>374</v>
      </c>
      <c r="E154" t="s">
        <v>15</v>
      </c>
      <c r="F154" t="s">
        <v>375</v>
      </c>
      <c r="G154" t="str">
        <f>"00359132"</f>
        <v>00359132</v>
      </c>
      <c r="H154" t="s">
        <v>48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376</v>
      </c>
    </row>
    <row r="155" spans="1:30" x14ac:dyDescent="0.25">
      <c r="H155">
        <v>1024</v>
      </c>
    </row>
    <row r="156" spans="1:30" x14ac:dyDescent="0.25">
      <c r="A156">
        <v>75</v>
      </c>
      <c r="B156">
        <v>3977</v>
      </c>
      <c r="C156" t="s">
        <v>377</v>
      </c>
      <c r="D156" t="s">
        <v>300</v>
      </c>
      <c r="E156" t="s">
        <v>378</v>
      </c>
      <c r="F156" t="s">
        <v>379</v>
      </c>
      <c r="G156" t="str">
        <f>"00365432"</f>
        <v>00365432</v>
      </c>
      <c r="H156" t="s">
        <v>380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30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381</v>
      </c>
    </row>
    <row r="157" spans="1:30" x14ac:dyDescent="0.25">
      <c r="H157" t="s">
        <v>19</v>
      </c>
    </row>
    <row r="158" spans="1:30" x14ac:dyDescent="0.25">
      <c r="A158">
        <v>76</v>
      </c>
      <c r="B158">
        <v>2264</v>
      </c>
      <c r="C158" t="s">
        <v>382</v>
      </c>
      <c r="D158" t="s">
        <v>35</v>
      </c>
      <c r="E158" t="s">
        <v>155</v>
      </c>
      <c r="F158" t="s">
        <v>383</v>
      </c>
      <c r="G158" t="str">
        <f>"00335069"</f>
        <v>00335069</v>
      </c>
      <c r="H158" t="s">
        <v>384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Z158">
        <v>0</v>
      </c>
      <c r="AA158">
        <v>0</v>
      </c>
      <c r="AB158">
        <v>1</v>
      </c>
      <c r="AC158">
        <v>17</v>
      </c>
      <c r="AD158" t="s">
        <v>385</v>
      </c>
    </row>
    <row r="159" spans="1:30" x14ac:dyDescent="0.25">
      <c r="H159">
        <v>1024</v>
      </c>
    </row>
    <row r="160" spans="1:30" x14ac:dyDescent="0.25">
      <c r="A160">
        <v>77</v>
      </c>
      <c r="B160">
        <v>1360</v>
      </c>
      <c r="C160" t="s">
        <v>386</v>
      </c>
      <c r="D160" t="s">
        <v>41</v>
      </c>
      <c r="E160" t="s">
        <v>170</v>
      </c>
      <c r="F160" t="s">
        <v>387</v>
      </c>
      <c r="G160" t="str">
        <f>"00020364"</f>
        <v>00020364</v>
      </c>
      <c r="H160" t="s">
        <v>388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12</v>
      </c>
      <c r="W160">
        <v>84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389</v>
      </c>
    </row>
    <row r="161" spans="1:30" x14ac:dyDescent="0.25">
      <c r="H161" t="s">
        <v>19</v>
      </c>
    </row>
    <row r="162" spans="1:30" x14ac:dyDescent="0.25">
      <c r="A162">
        <v>78</v>
      </c>
      <c r="B162">
        <v>2895</v>
      </c>
      <c r="C162" t="s">
        <v>390</v>
      </c>
      <c r="D162" t="s">
        <v>255</v>
      </c>
      <c r="E162" t="s">
        <v>118</v>
      </c>
      <c r="F162" t="s">
        <v>391</v>
      </c>
      <c r="G162" t="str">
        <f>"00226178"</f>
        <v>00226178</v>
      </c>
      <c r="H162" t="s">
        <v>388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</v>
      </c>
      <c r="W162">
        <v>14</v>
      </c>
      <c r="X162">
        <v>0</v>
      </c>
      <c r="Z162">
        <v>0</v>
      </c>
      <c r="AA162">
        <v>0</v>
      </c>
      <c r="AB162">
        <v>2</v>
      </c>
      <c r="AC162">
        <v>34</v>
      </c>
      <c r="AD162" t="s">
        <v>392</v>
      </c>
    </row>
    <row r="163" spans="1:30" x14ac:dyDescent="0.25">
      <c r="H163" t="s">
        <v>19</v>
      </c>
    </row>
    <row r="164" spans="1:30" x14ac:dyDescent="0.25">
      <c r="A164">
        <v>79</v>
      </c>
      <c r="B164">
        <v>320</v>
      </c>
      <c r="C164" t="s">
        <v>393</v>
      </c>
      <c r="D164" t="s">
        <v>101</v>
      </c>
      <c r="E164" t="s">
        <v>264</v>
      </c>
      <c r="F164" t="s">
        <v>394</v>
      </c>
      <c r="G164" t="str">
        <f>"00284127"</f>
        <v>00284127</v>
      </c>
      <c r="H164" t="s">
        <v>395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50</v>
      </c>
      <c r="O164">
        <v>0</v>
      </c>
      <c r="P164">
        <v>30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</v>
      </c>
      <c r="W164">
        <v>56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396</v>
      </c>
    </row>
    <row r="165" spans="1:30" x14ac:dyDescent="0.25">
      <c r="H165" t="s">
        <v>74</v>
      </c>
    </row>
    <row r="166" spans="1:30" x14ac:dyDescent="0.25">
      <c r="A166">
        <v>80</v>
      </c>
      <c r="B166">
        <v>1189</v>
      </c>
      <c r="C166" t="s">
        <v>397</v>
      </c>
      <c r="D166" t="s">
        <v>351</v>
      </c>
      <c r="E166" t="s">
        <v>40</v>
      </c>
      <c r="F166" t="s">
        <v>398</v>
      </c>
      <c r="G166" t="str">
        <f>"00121400"</f>
        <v>00121400</v>
      </c>
      <c r="H166" t="s">
        <v>399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400</v>
      </c>
    </row>
    <row r="167" spans="1:30" x14ac:dyDescent="0.25">
      <c r="H167" t="s">
        <v>401</v>
      </c>
    </row>
    <row r="168" spans="1:30" x14ac:dyDescent="0.25">
      <c r="A168">
        <v>81</v>
      </c>
      <c r="B168">
        <v>3982</v>
      </c>
      <c r="C168" t="s">
        <v>402</v>
      </c>
      <c r="D168" t="s">
        <v>40</v>
      </c>
      <c r="E168" t="s">
        <v>46</v>
      </c>
      <c r="F168" t="s">
        <v>403</v>
      </c>
      <c r="G168" t="str">
        <f>"00308302"</f>
        <v>00308302</v>
      </c>
      <c r="H168" t="s">
        <v>404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405</v>
      </c>
    </row>
    <row r="169" spans="1:30" x14ac:dyDescent="0.25">
      <c r="H169" t="s">
        <v>406</v>
      </c>
    </row>
    <row r="171" spans="1:30" x14ac:dyDescent="0.25">
      <c r="A171" t="s">
        <v>407</v>
      </c>
    </row>
    <row r="172" spans="1:30" x14ac:dyDescent="0.25">
      <c r="A172" t="s">
        <v>408</v>
      </c>
    </row>
    <row r="173" spans="1:30" x14ac:dyDescent="0.25">
      <c r="A173" t="s">
        <v>409</v>
      </c>
    </row>
    <row r="174" spans="1:30" x14ac:dyDescent="0.25">
      <c r="A174" t="s">
        <v>410</v>
      </c>
    </row>
    <row r="175" spans="1:30" x14ac:dyDescent="0.25">
      <c r="A175" t="s">
        <v>411</v>
      </c>
    </row>
    <row r="176" spans="1:30" x14ac:dyDescent="0.25">
      <c r="A176" t="s">
        <v>412</v>
      </c>
    </row>
    <row r="177" spans="1:1" x14ac:dyDescent="0.25">
      <c r="A177" t="s">
        <v>413</v>
      </c>
    </row>
    <row r="178" spans="1:1" x14ac:dyDescent="0.25">
      <c r="A178" t="s">
        <v>414</v>
      </c>
    </row>
    <row r="179" spans="1:1" x14ac:dyDescent="0.25">
      <c r="A179" t="s">
        <v>415</v>
      </c>
    </row>
    <row r="180" spans="1:1" x14ac:dyDescent="0.25">
      <c r="A180" t="s">
        <v>416</v>
      </c>
    </row>
    <row r="181" spans="1:1" x14ac:dyDescent="0.25">
      <c r="A181" t="s">
        <v>417</v>
      </c>
    </row>
    <row r="182" spans="1:1" x14ac:dyDescent="0.25">
      <c r="A182" t="s">
        <v>418</v>
      </c>
    </row>
    <row r="183" spans="1:1" x14ac:dyDescent="0.25">
      <c r="A183" t="s">
        <v>419</v>
      </c>
    </row>
    <row r="184" spans="1:1" x14ac:dyDescent="0.25">
      <c r="A184" t="s">
        <v>420</v>
      </c>
    </row>
    <row r="185" spans="1:1" x14ac:dyDescent="0.25">
      <c r="A185" t="s">
        <v>421</v>
      </c>
    </row>
    <row r="186" spans="1:1" x14ac:dyDescent="0.25">
      <c r="A186" t="s">
        <v>422</v>
      </c>
    </row>
    <row r="187" spans="1:1" x14ac:dyDescent="0.25">
      <c r="A187" t="s">
        <v>423</v>
      </c>
    </row>
    <row r="188" spans="1:1" x14ac:dyDescent="0.25">
      <c r="A188" t="s">
        <v>424</v>
      </c>
    </row>
    <row r="189" spans="1:1" x14ac:dyDescent="0.25">
      <c r="A189" t="s">
        <v>425</v>
      </c>
    </row>
    <row r="190" spans="1:1" x14ac:dyDescent="0.25">
      <c r="A190" t="s">
        <v>426</v>
      </c>
    </row>
    <row r="191" spans="1:1" x14ac:dyDescent="0.25">
      <c r="A191" t="s">
        <v>427</v>
      </c>
    </row>
    <row r="192" spans="1:1" x14ac:dyDescent="0.25">
      <c r="A192" t="s">
        <v>428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2018-03-28T09:03:24Z</dcterms:created>
  <dcterms:modified xsi:type="dcterms:W3CDTF">2018-03-28T09:03:24Z</dcterms:modified>
</cp:coreProperties>
</file>