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4" i="1" l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<sst xmlns="http://schemas.openxmlformats.org/spreadsheetml/2006/main" count="362" uniqueCount="314">
  <si>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</si>
  <si>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</si>
  <si>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</si>
  <si>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</si>
  <si>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ΤΟΠΟΓΡΑΦΩΝ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</si>
  <si>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</si>
  <si>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</si>
  <si>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</si>
  <si>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</si>
  <si>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</si>
  <si>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</si>
  <si>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</si>
  <si>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</si>
  <si>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ΜΟΣΧΟΒΟΥΔΗ</t>
  </si>
  <si>
    <t>ΒΑΣΙΛΙΚΗ</t>
  </si>
  <si>
    <t>ΑΘΑΝΑΣΙΟΣ</t>
  </si>
  <si>
    <t>ΑΗ189417</t>
  </si>
  <si>
    <t>843,7</t>
  </si>
  <si>
    <t>2051,7</t>
  </si>
  <si>
    <t>1095-1001-1096-1099-1098-1097-1005-1093-1094</t>
  </si>
  <si>
    <t>ΤΕΛΛΑΚΗΣ</t>
  </si>
  <si>
    <t>ΙΩΑΝΝΗΣ</t>
  </si>
  <si>
    <t>ΣΤΑΥΡΟΣ</t>
  </si>
  <si>
    <t>ΑΚ965351</t>
  </si>
  <si>
    <t>818,4</t>
  </si>
  <si>
    <t>2006,4</t>
  </si>
  <si>
    <t>1001-1093-1095-1096</t>
  </si>
  <si>
    <t>ΔΗΜΗΤΡΙΟΣ</t>
  </si>
  <si>
    <t>ΓΚΟΤΣΗΣ</t>
  </si>
  <si>
    <t>Χ837007</t>
  </si>
  <si>
    <t>772,2</t>
  </si>
  <si>
    <t>1990,2</t>
  </si>
  <si>
    <t>1001-1093-1095-1097-1098-1094</t>
  </si>
  <si>
    <t>ΠΑΠΑΓΕΩΡΓΙΟΥ</t>
  </si>
  <si>
    <t>ΠΕΤΡΟΣ</t>
  </si>
  <si>
    <t>ΤΙΜΟΛΕΩΝ</t>
  </si>
  <si>
    <t>ΑΚ380857</t>
  </si>
  <si>
    <t>823,9</t>
  </si>
  <si>
    <t>1981,9</t>
  </si>
  <si>
    <t>1093-1096-1001-1095</t>
  </si>
  <si>
    <t>ΓΙΑΝΝΟΠΟΥΛΟΥ</t>
  </si>
  <si>
    <t>ΣΤΕΛΛΑ</t>
  </si>
  <si>
    <t>ΠΑΝΑΓΙΩΤΗΣ</t>
  </si>
  <si>
    <t>ΑΙ470111</t>
  </si>
  <si>
    <t>844,8</t>
  </si>
  <si>
    <t>1972,8</t>
  </si>
  <si>
    <t>1098-1099-1093-1095-1096-1001-1097-1094</t>
  </si>
  <si>
    <t>ΜΠΕΛΑΗ</t>
  </si>
  <si>
    <t>ΑΕ863402</t>
  </si>
  <si>
    <t>793,1</t>
  </si>
  <si>
    <t>1851,1</t>
  </si>
  <si>
    <t>1095-1001-1096-1097-1098-1099-1093</t>
  </si>
  <si>
    <t>ΓΚΑΙΤΑΤΖΗ</t>
  </si>
  <si>
    <t>ΞΑΝΘΙΠΠΗ</t>
  </si>
  <si>
    <t>ΝΙΚΟΛΑΟΣ</t>
  </si>
  <si>
    <t>ΑΚ990921</t>
  </si>
  <si>
    <t>816,2</t>
  </si>
  <si>
    <t>1804,2</t>
  </si>
  <si>
    <t>1099-1098-1095-1001-1097-1096-1093-1094</t>
  </si>
  <si>
    <t>ΑΓΓΕΛΟΠΟΥΛΟΣ</t>
  </si>
  <si>
    <t>ΚΩΝΣΤΑΝΤΙΝΟΣ</t>
  </si>
  <si>
    <t>ΑΙ269553</t>
  </si>
  <si>
    <t>775,5</t>
  </si>
  <si>
    <t>1803,5</t>
  </si>
  <si>
    <t>ΣΤΕΦΑΝΟΥΔΑΚΗ</t>
  </si>
  <si>
    <t>ΑΝΝΑ</t>
  </si>
  <si>
    <t>ΑΖ629059</t>
  </si>
  <si>
    <t>701,8</t>
  </si>
  <si>
    <t>1799,8</t>
  </si>
  <si>
    <t>1098-1099-1001-1094-1097-1096-1095-1093</t>
  </si>
  <si>
    <t>ΜΠΟΥΚΗ</t>
  </si>
  <si>
    <t>ΑΛΕΞΑΝΔΡΑ</t>
  </si>
  <si>
    <t>ΦΩΤΙΟΣ</t>
  </si>
  <si>
    <t>Χ767963</t>
  </si>
  <si>
    <t>831,6</t>
  </si>
  <si>
    <t>1799,6</t>
  </si>
  <si>
    <t>1001-1096-1005-1095-1097-1099-1094-1098-1093</t>
  </si>
  <si>
    <t>ΚΟΝΣΟΥΛΑ</t>
  </si>
  <si>
    <t>ΑΘΑΝΑΣΙΑ</t>
  </si>
  <si>
    <t>ΑΜ294859</t>
  </si>
  <si>
    <t>863,5</t>
  </si>
  <si>
    <t>1781,5</t>
  </si>
  <si>
    <t>1001-1094-1099-1096-1095-1097-1005-1093</t>
  </si>
  <si>
    <t>ΤΖΟΥΡΟΣ</t>
  </si>
  <si>
    <t>ΣΤΑΜΟΥΛΗΣ</t>
  </si>
  <si>
    <t>ΑΕ726540</t>
  </si>
  <si>
    <t>917,4</t>
  </si>
  <si>
    <t>1775,4</t>
  </si>
  <si>
    <t>1093-1094-1095-1097-1098</t>
  </si>
  <si>
    <t>ΤΟΥΤΖΙΑΡΗ</t>
  </si>
  <si>
    <t>ΜΑΓΔΑΛΗΝΗ</t>
  </si>
  <si>
    <t>ΣΤΥΛΙΑΝΟΣ</t>
  </si>
  <si>
    <t>ΑΝ212410</t>
  </si>
  <si>
    <t>811,8</t>
  </si>
  <si>
    <t>1770,8</t>
  </si>
  <si>
    <t>1095-1001-1096-1099-1098-1093-1097</t>
  </si>
  <si>
    <t>ΜΙΧΑΗΛΙΔΗΣ</t>
  </si>
  <si>
    <t>ΠΟΛΥΧΡΟΝΙΟΣ</t>
  </si>
  <si>
    <t>Σ902526</t>
  </si>
  <si>
    <t>754,6</t>
  </si>
  <si>
    <t>1752,6</t>
  </si>
  <si>
    <t>1095-1094-1097-1001-1093-1098</t>
  </si>
  <si>
    <t>ΚΑΤΣΙΜΠΑ</t>
  </si>
  <si>
    <t>ΖΑΧΑΡΟΥΛΑ</t>
  </si>
  <si>
    <t>ΑΜ042078</t>
  </si>
  <si>
    <t>852,5</t>
  </si>
  <si>
    <t>1740,5</t>
  </si>
  <si>
    <t>1098-1099-1093-1096-1097-1095-1094</t>
  </si>
  <si>
    <t>ΚΟΝΤΖΟΓΛΟΥ</t>
  </si>
  <si>
    <t>ΠΑΝΑΓΙΩΤΑ</t>
  </si>
  <si>
    <t>ΓΕΩΡΓΙΟΣ</t>
  </si>
  <si>
    <t>ΑΚ313353</t>
  </si>
  <si>
    <t>834,9</t>
  </si>
  <si>
    <t>1722,9</t>
  </si>
  <si>
    <t>1095-1001-1096-1097-1099-1093-1098-1094</t>
  </si>
  <si>
    <t>ΝΤΡΟΓΚΟΥΛΗ</t>
  </si>
  <si>
    <t>ΚΕΡΑΣΙΑ</t>
  </si>
  <si>
    <t>Σ922014</t>
  </si>
  <si>
    <t>864,6</t>
  </si>
  <si>
    <t>1722,6</t>
  </si>
  <si>
    <t>1095-1001-1096-1097-1093-1099-1098</t>
  </si>
  <si>
    <t>ΖΥΓΟΥΡΗ</t>
  </si>
  <si>
    <t>ΜΑΝΘΟΣ</t>
  </si>
  <si>
    <t>ΑΝ261605</t>
  </si>
  <si>
    <t>785,4</t>
  </si>
  <si>
    <t>1713,4</t>
  </si>
  <si>
    <t>ΚΟΥΤΣΟΥΓΕΡΑ</t>
  </si>
  <si>
    <t>ΑΖ706427</t>
  </si>
  <si>
    <t>783,2</t>
  </si>
  <si>
    <t>1711,2</t>
  </si>
  <si>
    <t>1093-1001-1095-1097-1099</t>
  </si>
  <si>
    <t>ΒΓΕΝΟΠΟΥΛΟΣ</t>
  </si>
  <si>
    <t>ΧΡΥΣΑΝΘΟΣ</t>
  </si>
  <si>
    <t>Π380936</t>
  </si>
  <si>
    <t>732,6</t>
  </si>
  <si>
    <t>1690,6</t>
  </si>
  <si>
    <t>1001-1093-1095-1096-1097-1098-1099</t>
  </si>
  <si>
    <t>ΣΠΥΡΟΠΟΥΛΟΣ</t>
  </si>
  <si>
    <t>ΧΡΗΣΤΟΣ</t>
  </si>
  <si>
    <t>Ξ060659</t>
  </si>
  <si>
    <t>750,2</t>
  </si>
  <si>
    <t>1668,2</t>
  </si>
  <si>
    <t>1005-1097-1001-1099-1098-1093-1095-1094-1096</t>
  </si>
  <si>
    <t>ΠΑΠΟΥΤΣΗΣ</t>
  </si>
  <si>
    <t>ΑΜ303681</t>
  </si>
  <si>
    <t>795,3</t>
  </si>
  <si>
    <t>1653,3</t>
  </si>
  <si>
    <t>ΠΑΠΑΓΙΑΝΝΑΚΗ</t>
  </si>
  <si>
    <t>ΑΙΚΑΤΕΡΙΝΗ</t>
  </si>
  <si>
    <t>ΑΒ727163</t>
  </si>
  <si>
    <t>787,6</t>
  </si>
  <si>
    <t>1645,6</t>
  </si>
  <si>
    <t>1096-1001-1095-1097-1093-1094-1099-1098</t>
  </si>
  <si>
    <t>ΧΡΥΣΟΣΤΟΜΙΔΟΥ</t>
  </si>
  <si>
    <t>ΧΡΥΣΗ</t>
  </si>
  <si>
    <t>ΙΟΡΔΑΝΗΣ</t>
  </si>
  <si>
    <t>ΑΚ318623</t>
  </si>
  <si>
    <t>806,3</t>
  </si>
  <si>
    <t>1624,3</t>
  </si>
  <si>
    <t>1001-1095-1096-1097-1093-1094-1099-1098</t>
  </si>
  <si>
    <t>ΚΑΤΣΟΥΛΗΣ</t>
  </si>
  <si>
    <t>ΑΝΑΣΤΑΣΙΟΣ</t>
  </si>
  <si>
    <t>ΑΗ241767</t>
  </si>
  <si>
    <t>1095-1096-1099-1001-1097-1093-1094-1098</t>
  </si>
  <si>
    <t>ΜΠΑΚΕΛΛΑΣ</t>
  </si>
  <si>
    <t>ΘΕΟΔΩΡΟΣ</t>
  </si>
  <si>
    <t>ΑΙ777246</t>
  </si>
  <si>
    <t>749,1</t>
  </si>
  <si>
    <t>1607,1</t>
  </si>
  <si>
    <t>ΤΣΕΡΓΑΣ</t>
  </si>
  <si>
    <t>ΣΤΕΦΑΝΟΣ</t>
  </si>
  <si>
    <t>ΘΕΟΔΟΣΙΟΣ</t>
  </si>
  <si>
    <t>ΑΚ975530</t>
  </si>
  <si>
    <t>828,3</t>
  </si>
  <si>
    <t>1596,3</t>
  </si>
  <si>
    <t>1069-1095-1001-1085-1097-1089-1093-1081-1070-1078-1072-1073-1079-1094-1080-1086-1087-1090-1074-1075-1077-1098</t>
  </si>
  <si>
    <t>ΣΑΛΟΝΙΚΙΔΟΥ</t>
  </si>
  <si>
    <t>ΜΑΡΙΑ</t>
  </si>
  <si>
    <t>ΑΗ328623</t>
  </si>
  <si>
    <t>1593,5</t>
  </si>
  <si>
    <t>1097-1001-1095-1093-1094</t>
  </si>
  <si>
    <t>ΠΟΥΓΟΥΝΙΑ</t>
  </si>
  <si>
    <t>ΑΗ447622</t>
  </si>
  <si>
    <t>709,5</t>
  </si>
  <si>
    <t>1587,5</t>
  </si>
  <si>
    <t>1001-1093-1095-1096-1097-1098-1099-1005-1006</t>
  </si>
  <si>
    <t>ΧΗΤΑ</t>
  </si>
  <si>
    <t>ΕΛΕΝΗ</t>
  </si>
  <si>
    <t>ΕΥΡΥΣΘΕΝΗΣ</t>
  </si>
  <si>
    <t>ΑΚ483826</t>
  </si>
  <si>
    <t>727,1</t>
  </si>
  <si>
    <t>1585,1</t>
  </si>
  <si>
    <t>1099-1095-1093-1098-1097-1096-1001-1094</t>
  </si>
  <si>
    <t>ΓΚΟΒΑ</t>
  </si>
  <si>
    <t>ΕΥΓΕΝΙΑ</t>
  </si>
  <si>
    <t>Σ811819</t>
  </si>
  <si>
    <t>722,7</t>
  </si>
  <si>
    <t>1580,7</t>
  </si>
  <si>
    <t>1093-1097-1001-1095-1094-1098-1096-1099</t>
  </si>
  <si>
    <t>ΧΑΡΔΑΛΙΑ</t>
  </si>
  <si>
    <t>ΧΡΙΣΤΙΝΑ</t>
  </si>
  <si>
    <t>Χ274295</t>
  </si>
  <si>
    <t>718,3</t>
  </si>
  <si>
    <t>1546,3</t>
  </si>
  <si>
    <t>ΒΟΓΔΟΠΟΥΛΟΥ</t>
  </si>
  <si>
    <t>ΠΕΡΙΣΤΕΡΑ</t>
  </si>
  <si>
    <t>ΑΚ984447</t>
  </si>
  <si>
    <t>798,6</t>
  </si>
  <si>
    <t>1536,6</t>
  </si>
  <si>
    <t>1001-1097-1094-1095-1093</t>
  </si>
  <si>
    <t>ΜΠΑΙΡΑΚΤΑΡΗ</t>
  </si>
  <si>
    <t>ΑΝΑΣΤΑΣΙΑ</t>
  </si>
  <si>
    <t>Χ330388</t>
  </si>
  <si>
    <t>1514,2</t>
  </si>
  <si>
    <t>1097-1001-1095-1093-1098</t>
  </si>
  <si>
    <t>ΚΑΡΔΑΡΑΣ</t>
  </si>
  <si>
    <t>ΑΙ852567</t>
  </si>
  <si>
    <t>1096-1095-1001-1097-1094-1093-1098-1099-1005</t>
  </si>
  <si>
    <t>ΛΙΑΚΟΣ</t>
  </si>
  <si>
    <t>ΒΑΣΙΛΕΙΟΣ</t>
  </si>
  <si>
    <t>ΑΖ791793</t>
  </si>
  <si>
    <t>760,1</t>
  </si>
  <si>
    <t>1448,1</t>
  </si>
  <si>
    <t>1094-1095-1001-1096-1097-1093-1098-1099</t>
  </si>
  <si>
    <t>ΨΑΡΡΑ</t>
  </si>
  <si>
    <t>ΕΙΡΗΝΗ</t>
  </si>
  <si>
    <t>ΑΚ012185</t>
  </si>
  <si>
    <t>788,7</t>
  </si>
  <si>
    <t>1406,7</t>
  </si>
  <si>
    <t>1001-1098-1095-1097-1093-1094-1096-1005-1099</t>
  </si>
  <si>
    <t>ΚΑΣΤΑΝΗΣ</t>
  </si>
  <si>
    <t>ΣΕΡΑΦΕΙΜ</t>
  </si>
  <si>
    <t>ΑΖ782169</t>
  </si>
  <si>
    <t>1001-1093-1094-1095-1097</t>
  </si>
  <si>
    <t>ΤΣΑΚΑΛΙΔΗΣ</t>
  </si>
  <si>
    <t>ΓΕΡΒΑΣΙΟΣ</t>
  </si>
  <si>
    <t>ΑΖ262062</t>
  </si>
  <si>
    <t>767,8</t>
  </si>
  <si>
    <t>1385,8</t>
  </si>
  <si>
    <t>1095-1001-1097-1093</t>
  </si>
  <si>
    <t>ΣΠΥΡΟΥ</t>
  </si>
  <si>
    <t>ΚΥΡΙΑΖΗΣ - ΒΑΣΙΛΕΙΟΣ</t>
  </si>
  <si>
    <t>ΕΥΘΥΜΙΟΣ</t>
  </si>
  <si>
    <t>Σ922379</t>
  </si>
  <si>
    <t>765,6</t>
  </si>
  <si>
    <t>1383,6</t>
  </si>
  <si>
    <t>1095-1001-1096-1097-1093-1094-1099-1098</t>
  </si>
  <si>
    <t>ΣΙΗΚΑ</t>
  </si>
  <si>
    <t>ΕΥΦΡΟΣΥΝΗ</t>
  </si>
  <si>
    <t>ΑΖ575308</t>
  </si>
  <si>
    <t>695,2</t>
  </si>
  <si>
    <t>1313,2</t>
  </si>
  <si>
    <t>1098-1001-1095-1097-1093</t>
  </si>
  <si>
    <t>ΚΟΥΔΟΥΝΗΣ</t>
  </si>
  <si>
    <t>ΠΑΤΡΟΚΛΟΣ</t>
  </si>
  <si>
    <t>Χ831906</t>
  </si>
  <si>
    <t>719,4</t>
  </si>
  <si>
    <t>1307,4</t>
  </si>
  <si>
    <t>1093-1095-1001-1094-1096-1097-1099-1005</t>
  </si>
  <si>
    <t>ΤΖΟΥΒΑΡΑ</t>
  </si>
  <si>
    <t>ΜΕΝΕΛΑΟΣ</t>
  </si>
  <si>
    <t>ΑΗ739261</t>
  </si>
  <si>
    <t>1093-1095-1096-1097-1098-1099-1094</t>
  </si>
  <si>
    <t>ΣΙΑΔΗΜΟΣ</t>
  </si>
  <si>
    <t>ΑΑ303042</t>
  </si>
  <si>
    <t>ΖΙΑΚΑΣ</t>
  </si>
  <si>
    <t>ΙΠΠΟΚΡΑΤΗΣ</t>
  </si>
  <si>
    <t>ΑΕ997778</t>
  </si>
  <si>
    <t>745,8</t>
  </si>
  <si>
    <t>1153,8</t>
  </si>
  <si>
    <t>1098-1001-1094-1095-1097-1093</t>
  </si>
  <si>
    <t>ΠΑΝΟΣ</t>
  </si>
  <si>
    <t>ΑΚ320227</t>
  </si>
  <si>
    <t>796,4</t>
  </si>
  <si>
    <t>1121,4</t>
  </si>
  <si>
    <t>1096-1001-1097-1099-1095-1098-1005-1006-1009-1093</t>
  </si>
  <si>
    <t>ΡΑΠΤΗ</t>
  </si>
  <si>
    <t>ΑΗ481609</t>
  </si>
  <si>
    <t>1090,2</t>
  </si>
  <si>
    <t>1097-1001-1094-1093-1095-1096-1098-1099</t>
  </si>
  <si>
    <t>ΚΩΣΤΑΡΑΣ</t>
  </si>
  <si>
    <t>ΑΛΕΞΑΝΔΡΟΣ</t>
  </si>
  <si>
    <t>ΑΝ264792</t>
  </si>
  <si>
    <t>808,5</t>
  </si>
  <si>
    <t>995,5</t>
  </si>
  <si>
    <t>1093-1001-1096-1097-1099-1094</t>
  </si>
  <si>
    <t>ΛΕΚΚΑΣ</t>
  </si>
  <si>
    <t>ΛΑΜΠΡΟΣ</t>
  </si>
  <si>
    <t>ΑΕ995712</t>
  </si>
  <si>
    <t>689,7</t>
  </si>
  <si>
    <t>769,7</t>
  </si>
  <si>
    <t>1096-1095-1001-1097-1098-1099-1093-1094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</si>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</sst>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1934</v>
      </c>
      <c r="C8" t="s">
        <v>13</v>
      </c>
      <c r="D8" t="s">
        <v>14</v>
      </c>
      <c r="E8" t="s">
        <v>15</v>
      </c>
      <c r="F8" t="s">
        <v>16</v>
      </c>
      <c r="G8" t="str">
        <f>"00018318"</f>
        <v>00018318</v>
      </c>
      <c r="H8" t="s">
        <v>17</v>
      </c>
      <c r="I8">
        <v>0</v>
      </c>
      <c r="J8">
        <v>0</v>
      </c>
      <c r="K8">
        <v>0</v>
      </c>
      <c r="L8">
        <v>260</v>
      </c>
      <c r="M8">
        <v>0</v>
      </c>
      <c r="N8">
        <v>70</v>
      </c>
      <c r="O8">
        <v>50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5271</v>
      </c>
      <c r="C10" t="s">
        <v>20</v>
      </c>
      <c r="D10" t="s">
        <v>21</v>
      </c>
      <c r="E10" t="s">
        <v>22</v>
      </c>
      <c r="F10" t="s">
        <v>23</v>
      </c>
      <c r="G10" t="str">
        <f>"00176566"</f>
        <v>00176566</v>
      </c>
      <c r="H10" t="s">
        <v>24</v>
      </c>
      <c r="I10">
        <v>0</v>
      </c>
      <c r="J10">
        <v>0</v>
      </c>
      <c r="K10">
        <v>0</v>
      </c>
      <c r="L10">
        <v>260</v>
      </c>
      <c r="M10">
        <v>0</v>
      </c>
      <c r="N10">
        <v>30</v>
      </c>
      <c r="O10">
        <v>70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1973</v>
      </c>
      <c r="C12" t="s">
        <v>27</v>
      </c>
      <c r="D12" t="s">
        <v>28</v>
      </c>
      <c r="E12" t="s">
        <v>15</v>
      </c>
      <c r="F12" t="s">
        <v>29</v>
      </c>
      <c r="G12" t="str">
        <f>"201412004534"</f>
        <v>201412004534</v>
      </c>
      <c r="H12" t="s">
        <v>30</v>
      </c>
      <c r="I12">
        <v>0</v>
      </c>
      <c r="J12">
        <v>400</v>
      </c>
      <c r="K12">
        <v>0</v>
      </c>
      <c r="L12">
        <v>200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31</v>
      </c>
    </row>
    <row r="13" spans="1:30" x14ac:dyDescent="0.25">
      <c r="H13" t="s">
        <v>32</v>
      </c>
    </row>
    <row r="14" spans="1:30" x14ac:dyDescent="0.25">
      <c r="A14">
        <v>4</v>
      </c>
      <c r="B14">
        <v>5212</v>
      </c>
      <c r="C14" t="s">
        <v>33</v>
      </c>
      <c r="D14" t="s">
        <v>34</v>
      </c>
      <c r="E14" t="s">
        <v>35</v>
      </c>
      <c r="F14" t="s">
        <v>36</v>
      </c>
      <c r="G14" t="str">
        <f>"201406014727"</f>
        <v>201406014727</v>
      </c>
      <c r="H14" t="s">
        <v>37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30</v>
      </c>
      <c r="Q14">
        <v>30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38</v>
      </c>
    </row>
    <row r="15" spans="1:30" x14ac:dyDescent="0.25">
      <c r="H15" t="s">
        <v>39</v>
      </c>
    </row>
    <row r="16" spans="1:30" x14ac:dyDescent="0.25">
      <c r="A16">
        <v>5</v>
      </c>
      <c r="B16">
        <v>1536</v>
      </c>
      <c r="C16" t="s">
        <v>40</v>
      </c>
      <c r="D16" t="s">
        <v>41</v>
      </c>
      <c r="E16" t="s">
        <v>42</v>
      </c>
      <c r="F16" t="s">
        <v>43</v>
      </c>
      <c r="G16" t="str">
        <f>"00250005"</f>
        <v>00250005</v>
      </c>
      <c r="H16" t="s">
        <v>44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30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45</v>
      </c>
    </row>
    <row r="17" spans="1:30" x14ac:dyDescent="0.25">
      <c r="H17" t="s">
        <v>46</v>
      </c>
    </row>
    <row r="18" spans="1:30" x14ac:dyDescent="0.25">
      <c r="A18">
        <v>6</v>
      </c>
      <c r="B18">
        <v>2972</v>
      </c>
      <c r="C18" t="s">
        <v>47</v>
      </c>
      <c r="D18" t="s">
        <v>14</v>
      </c>
      <c r="E18" t="s">
        <v>21</v>
      </c>
      <c r="F18" t="s">
        <v>48</v>
      </c>
      <c r="G18" t="str">
        <f>"00024065"</f>
        <v>00024065</v>
      </c>
      <c r="H18" t="s">
        <v>49</v>
      </c>
      <c r="I18">
        <v>0</v>
      </c>
      <c r="J18">
        <v>0</v>
      </c>
      <c r="K18">
        <v>0</v>
      </c>
      <c r="L18">
        <v>200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50</v>
      </c>
    </row>
    <row r="19" spans="1:30" x14ac:dyDescent="0.25">
      <c r="H19" t="s">
        <v>51</v>
      </c>
    </row>
    <row r="20" spans="1:30" x14ac:dyDescent="0.25">
      <c r="A20">
        <v>7</v>
      </c>
      <c r="B20">
        <v>3379</v>
      </c>
      <c r="C20" t="s">
        <v>52</v>
      </c>
      <c r="D20" t="s">
        <v>53</v>
      </c>
      <c r="E20" t="s">
        <v>54</v>
      </c>
      <c r="F20" t="s">
        <v>55</v>
      </c>
      <c r="G20" t="str">
        <f>"201504005036"</f>
        <v>201504005036</v>
      </c>
      <c r="H20" t="s">
        <v>56</v>
      </c>
      <c r="I20">
        <v>0</v>
      </c>
      <c r="J20">
        <v>0</v>
      </c>
      <c r="K20">
        <v>0</v>
      </c>
      <c r="L20">
        <v>260</v>
      </c>
      <c r="M20">
        <v>0</v>
      </c>
      <c r="N20">
        <v>70</v>
      </c>
      <c r="O20">
        <v>0</v>
      </c>
      <c r="P20">
        <v>0</v>
      </c>
      <c r="Q20">
        <v>70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57</v>
      </c>
    </row>
    <row r="21" spans="1:30" x14ac:dyDescent="0.25">
      <c r="H21" t="s">
        <v>58</v>
      </c>
    </row>
    <row r="22" spans="1:30" x14ac:dyDescent="0.25">
      <c r="A22">
        <v>8</v>
      </c>
      <c r="B22">
        <v>3351</v>
      </c>
      <c r="C22" t="s">
        <v>59</v>
      </c>
      <c r="D22" t="s">
        <v>54</v>
      </c>
      <c r="E22" t="s">
        <v>60</v>
      </c>
      <c r="F22" t="s">
        <v>61</v>
      </c>
      <c r="G22" t="str">
        <f>"00362578"</f>
        <v>00362578</v>
      </c>
      <c r="H22" t="s">
        <v>62</v>
      </c>
      <c r="I22">
        <v>0</v>
      </c>
      <c r="J22">
        <v>0</v>
      </c>
      <c r="K22">
        <v>0</v>
      </c>
      <c r="L22">
        <v>200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63</v>
      </c>
    </row>
    <row r="23" spans="1:30" x14ac:dyDescent="0.25">
      <c r="H23">
        <v>1093</v>
      </c>
    </row>
    <row r="24" spans="1:30" x14ac:dyDescent="0.25">
      <c r="A24">
        <v>9</v>
      </c>
      <c r="B24">
        <v>3560</v>
      </c>
      <c r="C24" t="s">
        <v>64</v>
      </c>
      <c r="D24" t="s">
        <v>65</v>
      </c>
      <c r="E24" t="s">
        <v>21</v>
      </c>
      <c r="F24" t="s">
        <v>66</v>
      </c>
      <c r="G24" t="str">
        <f>"201411001257"</f>
        <v>201411001257</v>
      </c>
      <c r="H24" t="s">
        <v>67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68</v>
      </c>
    </row>
    <row r="25" spans="1:30" x14ac:dyDescent="0.25">
      <c r="H25" t="s">
        <v>69</v>
      </c>
    </row>
    <row r="26" spans="1:30" x14ac:dyDescent="0.25">
      <c r="A26">
        <v>10</v>
      </c>
      <c r="B26">
        <v>5</v>
      </c>
      <c r="C26" t="s">
        <v>70</v>
      </c>
      <c r="D26" t="s">
        <v>71</v>
      </c>
      <c r="E26" t="s">
        <v>72</v>
      </c>
      <c r="F26" t="s">
        <v>73</v>
      </c>
      <c r="G26" t="str">
        <f>"201411001628"</f>
        <v>201411001628</v>
      </c>
      <c r="H26" t="s">
        <v>74</v>
      </c>
      <c r="I26">
        <v>0</v>
      </c>
      <c r="J26">
        <v>0</v>
      </c>
      <c r="K26">
        <v>0</v>
      </c>
      <c r="L26">
        <v>260</v>
      </c>
      <c r="M26">
        <v>0</v>
      </c>
      <c r="N26">
        <v>70</v>
      </c>
      <c r="O26">
        <v>0</v>
      </c>
      <c r="P26">
        <v>0</v>
      </c>
      <c r="Q26">
        <v>50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75</v>
      </c>
    </row>
    <row r="27" spans="1:30" x14ac:dyDescent="0.25">
      <c r="H27" t="s">
        <v>76</v>
      </c>
    </row>
    <row r="28" spans="1:30" x14ac:dyDescent="0.25">
      <c r="A28">
        <v>11</v>
      </c>
      <c r="B28">
        <v>133</v>
      </c>
      <c r="C28" t="s">
        <v>77</v>
      </c>
      <c r="D28" t="s">
        <v>78</v>
      </c>
      <c r="E28" t="s">
        <v>15</v>
      </c>
      <c r="F28" t="s">
        <v>79</v>
      </c>
      <c r="G28" t="str">
        <f>"201412000764"</f>
        <v>201412000764</v>
      </c>
      <c r="H28" t="s">
        <v>80</v>
      </c>
      <c r="I28">
        <v>0</v>
      </c>
      <c r="J28">
        <v>0</v>
      </c>
      <c r="K28">
        <v>0</v>
      </c>
      <c r="L28">
        <v>260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81</v>
      </c>
    </row>
    <row r="29" spans="1:30" x14ac:dyDescent="0.25">
      <c r="H29" t="s">
        <v>82</v>
      </c>
    </row>
    <row r="30" spans="1:30" x14ac:dyDescent="0.25">
      <c r="A30">
        <v>12</v>
      </c>
      <c r="B30">
        <v>2352</v>
      </c>
      <c r="C30" t="s">
        <v>83</v>
      </c>
      <c r="D30" t="s">
        <v>42</v>
      </c>
      <c r="E30" t="s">
        <v>84</v>
      </c>
      <c r="F30" t="s">
        <v>85</v>
      </c>
      <c r="G30" t="str">
        <f>"201406017195"</f>
        <v>201406017195</v>
      </c>
      <c r="H30" t="s">
        <v>86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0</v>
      </c>
      <c r="AA30">
        <v>0</v>
      </c>
      <c r="AB30">
        <v>24</v>
      </c>
      <c r="AC30">
        <v>408</v>
      </c>
      <c r="AD30" t="s">
        <v>87</v>
      </c>
    </row>
    <row r="31" spans="1:30" x14ac:dyDescent="0.25">
      <c r="H31" t="s">
        <v>88</v>
      </c>
    </row>
    <row r="32" spans="1:30" x14ac:dyDescent="0.25">
      <c r="A32">
        <v>13</v>
      </c>
      <c r="B32">
        <v>3419</v>
      </c>
      <c r="C32" t="s">
        <v>89</v>
      </c>
      <c r="D32" t="s">
        <v>90</v>
      </c>
      <c r="E32" t="s">
        <v>91</v>
      </c>
      <c r="F32" t="s">
        <v>92</v>
      </c>
      <c r="G32" t="str">
        <f>"201504002302"</f>
        <v>201504002302</v>
      </c>
      <c r="H32" t="s">
        <v>93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70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65</v>
      </c>
      <c r="W32">
        <v>455</v>
      </c>
      <c r="X32">
        <v>0</v>
      </c>
      <c r="Z32">
        <v>0</v>
      </c>
      <c r="AA32">
        <v>0</v>
      </c>
      <c r="AB32">
        <v>12</v>
      </c>
      <c r="AC32">
        <v>204</v>
      </c>
      <c r="AD32" t="s">
        <v>94</v>
      </c>
    </row>
    <row r="33" spans="1:30" x14ac:dyDescent="0.25">
      <c r="H33" t="s">
        <v>95</v>
      </c>
    </row>
    <row r="34" spans="1:30" x14ac:dyDescent="0.25">
      <c r="A34">
        <v>14</v>
      </c>
      <c r="B34">
        <v>1009</v>
      </c>
      <c r="C34" t="s">
        <v>96</v>
      </c>
      <c r="D34" t="s">
        <v>21</v>
      </c>
      <c r="E34" t="s">
        <v>97</v>
      </c>
      <c r="F34" t="s">
        <v>98</v>
      </c>
      <c r="G34" t="str">
        <f>"201504003464"</f>
        <v>201504003464</v>
      </c>
      <c r="H34" t="s">
        <v>99</v>
      </c>
      <c r="I34">
        <v>0</v>
      </c>
      <c r="J34">
        <v>0</v>
      </c>
      <c r="K34">
        <v>0</v>
      </c>
      <c r="L34">
        <v>260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72</v>
      </c>
      <c r="W34">
        <v>504</v>
      </c>
      <c r="X34">
        <v>0</v>
      </c>
      <c r="Z34">
        <v>0</v>
      </c>
      <c r="AA34">
        <v>0</v>
      </c>
      <c r="AB34">
        <v>12</v>
      </c>
      <c r="AC34">
        <v>204</v>
      </c>
      <c r="AD34" t="s">
        <v>100</v>
      </c>
    </row>
    <row r="35" spans="1:30" x14ac:dyDescent="0.25">
      <c r="H35" t="s">
        <v>101</v>
      </c>
    </row>
    <row r="36" spans="1:30" x14ac:dyDescent="0.25">
      <c r="A36">
        <v>15</v>
      </c>
      <c r="B36">
        <v>1449</v>
      </c>
      <c r="C36" t="s">
        <v>102</v>
      </c>
      <c r="D36" t="s">
        <v>103</v>
      </c>
      <c r="E36" t="s">
        <v>54</v>
      </c>
      <c r="F36" t="s">
        <v>104</v>
      </c>
      <c r="G36" t="str">
        <f>"00017252"</f>
        <v>00017252</v>
      </c>
      <c r="H36" t="s">
        <v>105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30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106</v>
      </c>
    </row>
    <row r="37" spans="1:30" x14ac:dyDescent="0.25">
      <c r="H37" t="s">
        <v>107</v>
      </c>
    </row>
    <row r="38" spans="1:30" x14ac:dyDescent="0.25">
      <c r="A38">
        <v>16</v>
      </c>
      <c r="B38">
        <v>5306</v>
      </c>
      <c r="C38" t="s">
        <v>108</v>
      </c>
      <c r="D38" t="s">
        <v>109</v>
      </c>
      <c r="E38" t="s">
        <v>110</v>
      </c>
      <c r="F38" t="s">
        <v>111</v>
      </c>
      <c r="G38" t="str">
        <f>"00046485"</f>
        <v>00046485</v>
      </c>
      <c r="H38" t="s">
        <v>112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30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113</v>
      </c>
    </row>
    <row r="39" spans="1:30" x14ac:dyDescent="0.25">
      <c r="H39" t="s">
        <v>114</v>
      </c>
    </row>
    <row r="40" spans="1:30" x14ac:dyDescent="0.25">
      <c r="A40">
        <v>17</v>
      </c>
      <c r="B40">
        <v>1377</v>
      </c>
      <c r="C40" t="s">
        <v>115</v>
      </c>
      <c r="D40" t="s">
        <v>116</v>
      </c>
      <c r="E40" t="s">
        <v>15</v>
      </c>
      <c r="F40" t="s">
        <v>117</v>
      </c>
      <c r="G40" t="str">
        <f>"00310571"</f>
        <v>00310571</v>
      </c>
      <c r="H40" t="s">
        <v>118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119</v>
      </c>
    </row>
    <row r="41" spans="1:30" x14ac:dyDescent="0.25">
      <c r="H41" t="s">
        <v>120</v>
      </c>
    </row>
    <row r="42" spans="1:30" x14ac:dyDescent="0.25">
      <c r="A42">
        <v>18</v>
      </c>
      <c r="B42">
        <v>364</v>
      </c>
      <c r="C42" t="s">
        <v>121</v>
      </c>
      <c r="D42" t="s">
        <v>14</v>
      </c>
      <c r="E42" t="s">
        <v>122</v>
      </c>
      <c r="F42" t="s">
        <v>123</v>
      </c>
      <c r="G42" t="str">
        <f>"00298271"</f>
        <v>00298271</v>
      </c>
      <c r="H42" t="s">
        <v>124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70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125</v>
      </c>
    </row>
    <row r="43" spans="1:30" x14ac:dyDescent="0.25">
      <c r="H43">
        <v>1093</v>
      </c>
    </row>
    <row r="44" spans="1:30" x14ac:dyDescent="0.25">
      <c r="A44">
        <v>19</v>
      </c>
      <c r="B44">
        <v>4463</v>
      </c>
      <c r="C44" t="s">
        <v>126</v>
      </c>
      <c r="D44" t="s">
        <v>78</v>
      </c>
      <c r="E44" t="s">
        <v>60</v>
      </c>
      <c r="F44" t="s">
        <v>127</v>
      </c>
      <c r="G44" t="str">
        <f>"00365213"</f>
        <v>00365213</v>
      </c>
      <c r="H44" t="s">
        <v>128</v>
      </c>
      <c r="I44">
        <v>0</v>
      </c>
      <c r="J44">
        <v>0</v>
      </c>
      <c r="K44">
        <v>0</v>
      </c>
      <c r="L44">
        <v>260</v>
      </c>
      <c r="M44">
        <v>0</v>
      </c>
      <c r="N44">
        <v>30</v>
      </c>
      <c r="O44">
        <v>50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129</v>
      </c>
    </row>
    <row r="45" spans="1:30" x14ac:dyDescent="0.25">
      <c r="H45" t="s">
        <v>130</v>
      </c>
    </row>
    <row r="46" spans="1:30" x14ac:dyDescent="0.25">
      <c r="A46">
        <v>20</v>
      </c>
      <c r="B46">
        <v>1530</v>
      </c>
      <c r="C46" t="s">
        <v>131</v>
      </c>
      <c r="D46" t="s">
        <v>110</v>
      </c>
      <c r="E46" t="s">
        <v>132</v>
      </c>
      <c r="F46" t="s">
        <v>133</v>
      </c>
      <c r="G46" t="str">
        <f>"00140899"</f>
        <v>00140899</v>
      </c>
      <c r="H46" t="s">
        <v>134</v>
      </c>
      <c r="I46">
        <v>0</v>
      </c>
      <c r="J46">
        <v>0</v>
      </c>
      <c r="K46">
        <v>0</v>
      </c>
      <c r="L46">
        <v>0</v>
      </c>
      <c r="M46">
        <v>100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135</v>
      </c>
    </row>
    <row r="47" spans="1:30" x14ac:dyDescent="0.25">
      <c r="H47" t="s">
        <v>136</v>
      </c>
    </row>
    <row r="48" spans="1:30" x14ac:dyDescent="0.25">
      <c r="A48">
        <v>21</v>
      </c>
      <c r="B48">
        <v>2736</v>
      </c>
      <c r="C48" t="s">
        <v>137</v>
      </c>
      <c r="D48" t="s">
        <v>138</v>
      </c>
      <c r="E48" t="s">
        <v>21</v>
      </c>
      <c r="F48" t="s">
        <v>139</v>
      </c>
      <c r="G48" t="str">
        <f>"201412004275"</f>
        <v>201412004275</v>
      </c>
      <c r="H48" t="s">
        <v>140</v>
      </c>
      <c r="I48">
        <v>0</v>
      </c>
      <c r="J48">
        <v>0</v>
      </c>
      <c r="K48">
        <v>0</v>
      </c>
      <c r="L48">
        <v>260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141</v>
      </c>
    </row>
    <row r="49" spans="1:30" x14ac:dyDescent="0.25">
      <c r="H49" t="s">
        <v>142</v>
      </c>
    </row>
    <row r="50" spans="1:30" x14ac:dyDescent="0.25">
      <c r="A50">
        <v>22</v>
      </c>
      <c r="B50">
        <v>3321</v>
      </c>
      <c r="C50" t="s">
        <v>143</v>
      </c>
      <c r="D50" t="s">
        <v>110</v>
      </c>
      <c r="E50" t="s">
        <v>21</v>
      </c>
      <c r="F50" t="s">
        <v>144</v>
      </c>
      <c r="G50" t="str">
        <f>"201601000424"</f>
        <v>201601000424</v>
      </c>
      <c r="H50" t="s">
        <v>145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 t="s">
        <v>146</v>
      </c>
    </row>
    <row r="51" spans="1:30" x14ac:dyDescent="0.25">
      <c r="H51">
        <v>1093</v>
      </c>
    </row>
    <row r="52" spans="1:30" x14ac:dyDescent="0.25">
      <c r="A52">
        <v>23</v>
      </c>
      <c r="B52">
        <v>4642</v>
      </c>
      <c r="C52" t="s">
        <v>147</v>
      </c>
      <c r="D52" t="s">
        <v>148</v>
      </c>
      <c r="E52" t="s">
        <v>21</v>
      </c>
      <c r="F52" t="s">
        <v>149</v>
      </c>
      <c r="G52" t="str">
        <f>"00342013"</f>
        <v>00342013</v>
      </c>
      <c r="H52" t="s">
        <v>150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151</v>
      </c>
    </row>
    <row r="53" spans="1:30" x14ac:dyDescent="0.25">
      <c r="H53" t="s">
        <v>152</v>
      </c>
    </row>
    <row r="54" spans="1:30" x14ac:dyDescent="0.25">
      <c r="A54">
        <v>24</v>
      </c>
      <c r="B54">
        <v>3944</v>
      </c>
      <c r="C54" t="s">
        <v>153</v>
      </c>
      <c r="D54" t="s">
        <v>154</v>
      </c>
      <c r="E54" t="s">
        <v>155</v>
      </c>
      <c r="F54" t="s">
        <v>156</v>
      </c>
      <c r="G54" t="str">
        <f>"201504000311"</f>
        <v>201504000311</v>
      </c>
      <c r="H54" t="s">
        <v>157</v>
      </c>
      <c r="I54">
        <v>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158</v>
      </c>
    </row>
    <row r="55" spans="1:30" x14ac:dyDescent="0.25">
      <c r="H55" t="s">
        <v>159</v>
      </c>
    </row>
    <row r="56" spans="1:30" x14ac:dyDescent="0.25">
      <c r="A56">
        <v>25</v>
      </c>
      <c r="B56">
        <v>4660</v>
      </c>
      <c r="C56" t="s">
        <v>160</v>
      </c>
      <c r="D56" t="s">
        <v>161</v>
      </c>
      <c r="E56" t="s">
        <v>21</v>
      </c>
      <c r="F56" t="s">
        <v>162</v>
      </c>
      <c r="G56" t="str">
        <f>"200802010957"</f>
        <v>200802010957</v>
      </c>
      <c r="H56">
        <v>759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>
        <v>1617</v>
      </c>
    </row>
    <row r="57" spans="1:30" x14ac:dyDescent="0.25">
      <c r="H57" t="s">
        <v>163</v>
      </c>
    </row>
    <row r="58" spans="1:30" x14ac:dyDescent="0.25">
      <c r="A58">
        <v>26</v>
      </c>
      <c r="B58">
        <v>541</v>
      </c>
      <c r="C58" t="s">
        <v>164</v>
      </c>
      <c r="D58" t="s">
        <v>165</v>
      </c>
      <c r="E58" t="s">
        <v>60</v>
      </c>
      <c r="F58" t="s">
        <v>166</v>
      </c>
      <c r="G58" t="str">
        <f>"00299784"</f>
        <v>00299784</v>
      </c>
      <c r="H58" t="s">
        <v>167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 t="s">
        <v>168</v>
      </c>
    </row>
    <row r="59" spans="1:30" x14ac:dyDescent="0.25">
      <c r="H59">
        <v>1093</v>
      </c>
    </row>
    <row r="60" spans="1:30" x14ac:dyDescent="0.25">
      <c r="A60">
        <v>27</v>
      </c>
      <c r="B60">
        <v>1603</v>
      </c>
      <c r="C60" t="s">
        <v>169</v>
      </c>
      <c r="D60" t="s">
        <v>170</v>
      </c>
      <c r="E60" t="s">
        <v>171</v>
      </c>
      <c r="F60" t="s">
        <v>172</v>
      </c>
      <c r="G60" t="str">
        <f>"00322190"</f>
        <v>00322190</v>
      </c>
      <c r="H60" t="s">
        <v>173</v>
      </c>
      <c r="I60">
        <v>150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174</v>
      </c>
    </row>
    <row r="61" spans="1:30" x14ac:dyDescent="0.25">
      <c r="H61" t="s">
        <v>175</v>
      </c>
    </row>
    <row r="62" spans="1:30" x14ac:dyDescent="0.25">
      <c r="A62">
        <v>28</v>
      </c>
      <c r="B62">
        <v>3070</v>
      </c>
      <c r="C62" t="s">
        <v>176</v>
      </c>
      <c r="D62" t="s">
        <v>177</v>
      </c>
      <c r="E62" t="s">
        <v>138</v>
      </c>
      <c r="F62" t="s">
        <v>178</v>
      </c>
      <c r="G62" t="str">
        <f>"00297526"</f>
        <v>00297526</v>
      </c>
      <c r="H62" t="s">
        <v>62</v>
      </c>
      <c r="I62">
        <v>0</v>
      </c>
      <c r="J62">
        <v>0</v>
      </c>
      <c r="K62">
        <v>0</v>
      </c>
      <c r="L62">
        <v>200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179</v>
      </c>
    </row>
    <row r="63" spans="1:30" x14ac:dyDescent="0.25">
      <c r="H63" t="s">
        <v>180</v>
      </c>
    </row>
    <row r="64" spans="1:30" x14ac:dyDescent="0.25">
      <c r="A64">
        <v>29</v>
      </c>
      <c r="B64">
        <v>801</v>
      </c>
      <c r="C64" t="s">
        <v>181</v>
      </c>
      <c r="D64" t="s">
        <v>148</v>
      </c>
      <c r="E64" t="s">
        <v>21</v>
      </c>
      <c r="F64" t="s">
        <v>182</v>
      </c>
      <c r="G64" t="str">
        <f>"00251871"</f>
        <v>00251871</v>
      </c>
      <c r="H64" t="s">
        <v>183</v>
      </c>
      <c r="I64">
        <v>0</v>
      </c>
      <c r="J64">
        <v>0</v>
      </c>
      <c r="K64">
        <v>0</v>
      </c>
      <c r="L64">
        <v>0</v>
      </c>
      <c r="M64">
        <v>0</v>
      </c>
      <c r="N64">
        <v>50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 t="s">
        <v>184</v>
      </c>
    </row>
    <row r="65" spans="1:30" x14ac:dyDescent="0.25">
      <c r="H65" t="s">
        <v>185</v>
      </c>
    </row>
    <row r="66" spans="1:30" x14ac:dyDescent="0.25">
      <c r="A66">
        <v>30</v>
      </c>
      <c r="B66">
        <v>5288</v>
      </c>
      <c r="C66" t="s">
        <v>186</v>
      </c>
      <c r="D66" t="s">
        <v>187</v>
      </c>
      <c r="E66" t="s">
        <v>188</v>
      </c>
      <c r="F66" t="s">
        <v>189</v>
      </c>
      <c r="G66" t="str">
        <f>"201412006266"</f>
        <v>201412006266</v>
      </c>
      <c r="H66" t="s">
        <v>190</v>
      </c>
      <c r="I66">
        <v>0</v>
      </c>
      <c r="J66">
        <v>0</v>
      </c>
      <c r="K66">
        <v>0</v>
      </c>
      <c r="L66">
        <v>200</v>
      </c>
      <c r="M66">
        <v>0</v>
      </c>
      <c r="N66">
        <v>0</v>
      </c>
      <c r="O66">
        <v>0</v>
      </c>
      <c r="P66">
        <v>70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191</v>
      </c>
    </row>
    <row r="67" spans="1:30" x14ac:dyDescent="0.25">
      <c r="H67" t="s">
        <v>192</v>
      </c>
    </row>
    <row r="68" spans="1:30" x14ac:dyDescent="0.25">
      <c r="A68">
        <v>31</v>
      </c>
      <c r="B68">
        <v>2419</v>
      </c>
      <c r="C68" t="s">
        <v>193</v>
      </c>
      <c r="D68" t="s">
        <v>194</v>
      </c>
      <c r="E68" t="s">
        <v>27</v>
      </c>
      <c r="F68" t="s">
        <v>195</v>
      </c>
      <c r="G68" t="str">
        <f>"201503000262"</f>
        <v>201503000262</v>
      </c>
      <c r="H68" t="s">
        <v>196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 t="s">
        <v>197</v>
      </c>
    </row>
    <row r="69" spans="1:30" x14ac:dyDescent="0.25">
      <c r="H69" t="s">
        <v>198</v>
      </c>
    </row>
    <row r="70" spans="1:30" x14ac:dyDescent="0.25">
      <c r="A70">
        <v>32</v>
      </c>
      <c r="B70">
        <v>3072</v>
      </c>
      <c r="C70" t="s">
        <v>199</v>
      </c>
      <c r="D70" t="s">
        <v>200</v>
      </c>
      <c r="E70" t="s">
        <v>21</v>
      </c>
      <c r="F70" t="s">
        <v>201</v>
      </c>
      <c r="G70" t="str">
        <f>"00181417"</f>
        <v>00181417</v>
      </c>
      <c r="H70" t="s">
        <v>202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203</v>
      </c>
    </row>
    <row r="71" spans="1:30" x14ac:dyDescent="0.25">
      <c r="H71">
        <v>1093</v>
      </c>
    </row>
    <row r="72" spans="1:30" x14ac:dyDescent="0.25">
      <c r="A72">
        <v>33</v>
      </c>
      <c r="B72">
        <v>3685</v>
      </c>
      <c r="C72" t="s">
        <v>204</v>
      </c>
      <c r="D72" t="s">
        <v>205</v>
      </c>
      <c r="E72" t="s">
        <v>54</v>
      </c>
      <c r="F72" t="s">
        <v>206</v>
      </c>
      <c r="G72" t="str">
        <f>"201504000352"</f>
        <v>201504000352</v>
      </c>
      <c r="H72" t="s">
        <v>207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72</v>
      </c>
      <c r="W72">
        <v>504</v>
      </c>
      <c r="X72">
        <v>0</v>
      </c>
      <c r="Z72">
        <v>0</v>
      </c>
      <c r="AA72">
        <v>0</v>
      </c>
      <c r="AB72">
        <v>12</v>
      </c>
      <c r="AC72">
        <v>204</v>
      </c>
      <c r="AD72" t="s">
        <v>208</v>
      </c>
    </row>
    <row r="73" spans="1:30" x14ac:dyDescent="0.25">
      <c r="H73" t="s">
        <v>209</v>
      </c>
    </row>
    <row r="74" spans="1:30" x14ac:dyDescent="0.25">
      <c r="A74">
        <v>34</v>
      </c>
      <c r="B74">
        <v>1215</v>
      </c>
      <c r="C74" t="s">
        <v>210</v>
      </c>
      <c r="D74" t="s">
        <v>211</v>
      </c>
      <c r="E74" t="s">
        <v>21</v>
      </c>
      <c r="F74" t="s">
        <v>212</v>
      </c>
      <c r="G74" t="str">
        <f>"201504001629"</f>
        <v>201504001629</v>
      </c>
      <c r="H74" t="s">
        <v>140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30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72</v>
      </c>
      <c r="W74">
        <v>504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213</v>
      </c>
    </row>
    <row r="75" spans="1:30" x14ac:dyDescent="0.25">
      <c r="H75" t="s">
        <v>214</v>
      </c>
    </row>
    <row r="76" spans="1:30" x14ac:dyDescent="0.25">
      <c r="A76">
        <v>35</v>
      </c>
      <c r="B76">
        <v>2034</v>
      </c>
      <c r="C76" t="s">
        <v>215</v>
      </c>
      <c r="D76" t="s">
        <v>21</v>
      </c>
      <c r="E76" t="s">
        <v>27</v>
      </c>
      <c r="F76" t="s">
        <v>216</v>
      </c>
      <c r="G76" t="str">
        <f>"00092243"</f>
        <v>00092243</v>
      </c>
      <c r="H76">
        <v>770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72</v>
      </c>
      <c r="W76">
        <v>504</v>
      </c>
      <c r="X76">
        <v>0</v>
      </c>
      <c r="Z76">
        <v>0</v>
      </c>
      <c r="AA76">
        <v>0</v>
      </c>
      <c r="AB76">
        <v>12</v>
      </c>
      <c r="AC76">
        <v>204</v>
      </c>
      <c r="AD76">
        <v>1508</v>
      </c>
    </row>
    <row r="77" spans="1:30" x14ac:dyDescent="0.25">
      <c r="H77" t="s">
        <v>217</v>
      </c>
    </row>
    <row r="78" spans="1:30" x14ac:dyDescent="0.25">
      <c r="A78">
        <v>36</v>
      </c>
      <c r="B78">
        <v>4242</v>
      </c>
      <c r="C78" t="s">
        <v>218</v>
      </c>
      <c r="D78" t="s">
        <v>219</v>
      </c>
      <c r="E78" t="s">
        <v>27</v>
      </c>
      <c r="F78" t="s">
        <v>220</v>
      </c>
      <c r="G78" t="str">
        <f>"00352221"</f>
        <v>00352221</v>
      </c>
      <c r="H78" t="s">
        <v>221</v>
      </c>
      <c r="I78">
        <v>0</v>
      </c>
      <c r="J78">
        <v>0</v>
      </c>
      <c r="K78">
        <v>0</v>
      </c>
      <c r="L78">
        <v>0</v>
      </c>
      <c r="M78">
        <v>0</v>
      </c>
      <c r="N78">
        <v>50</v>
      </c>
      <c r="O78">
        <v>0</v>
      </c>
      <c r="P78">
        <v>50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222</v>
      </c>
    </row>
    <row r="79" spans="1:30" x14ac:dyDescent="0.25">
      <c r="H79" t="s">
        <v>223</v>
      </c>
    </row>
    <row r="80" spans="1:30" x14ac:dyDescent="0.25">
      <c r="A80">
        <v>37</v>
      </c>
      <c r="B80">
        <v>2577</v>
      </c>
      <c r="C80" t="s">
        <v>224</v>
      </c>
      <c r="D80" t="s">
        <v>225</v>
      </c>
      <c r="E80" t="s">
        <v>110</v>
      </c>
      <c r="F80" t="s">
        <v>226</v>
      </c>
      <c r="G80" t="str">
        <f>"00369408"</f>
        <v>00369408</v>
      </c>
      <c r="H80" t="s">
        <v>227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228</v>
      </c>
    </row>
    <row r="81" spans="1:30" x14ac:dyDescent="0.25">
      <c r="H81" t="s">
        <v>229</v>
      </c>
    </row>
    <row r="82" spans="1:30" x14ac:dyDescent="0.25">
      <c r="A82">
        <v>38</v>
      </c>
      <c r="B82">
        <v>2316</v>
      </c>
      <c r="C82" t="s">
        <v>230</v>
      </c>
      <c r="D82" t="s">
        <v>231</v>
      </c>
      <c r="E82" t="s">
        <v>27</v>
      </c>
      <c r="F82" t="s">
        <v>232</v>
      </c>
      <c r="G82" t="str">
        <f>"00026912"</f>
        <v>00026912</v>
      </c>
      <c r="H82">
        <v>781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>
        <v>1399</v>
      </c>
    </row>
    <row r="83" spans="1:30" x14ac:dyDescent="0.25">
      <c r="H83" t="s">
        <v>233</v>
      </c>
    </row>
    <row r="84" spans="1:30" x14ac:dyDescent="0.25">
      <c r="A84">
        <v>39</v>
      </c>
      <c r="B84">
        <v>973</v>
      </c>
      <c r="C84" t="s">
        <v>234</v>
      </c>
      <c r="D84" t="s">
        <v>235</v>
      </c>
      <c r="E84" t="s">
        <v>21</v>
      </c>
      <c r="F84" t="s">
        <v>236</v>
      </c>
      <c r="G84" t="str">
        <f>"00290636"</f>
        <v>00290636</v>
      </c>
      <c r="H84" t="s">
        <v>237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238</v>
      </c>
    </row>
    <row r="85" spans="1:30" x14ac:dyDescent="0.25">
      <c r="H85" t="s">
        <v>239</v>
      </c>
    </row>
    <row r="86" spans="1:30" x14ac:dyDescent="0.25">
      <c r="A86">
        <v>40</v>
      </c>
      <c r="B86">
        <v>1907</v>
      </c>
      <c r="C86" t="s">
        <v>240</v>
      </c>
      <c r="D86" t="s">
        <v>241</v>
      </c>
      <c r="E86" t="s">
        <v>242</v>
      </c>
      <c r="F86" t="s">
        <v>243</v>
      </c>
      <c r="G86" t="str">
        <f>"201506001560"</f>
        <v>201506001560</v>
      </c>
      <c r="H86" t="s">
        <v>244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245</v>
      </c>
    </row>
    <row r="87" spans="1:30" x14ac:dyDescent="0.25">
      <c r="H87" t="s">
        <v>246</v>
      </c>
    </row>
    <row r="88" spans="1:30" x14ac:dyDescent="0.25">
      <c r="A88">
        <v>41</v>
      </c>
      <c r="B88">
        <v>1692</v>
      </c>
      <c r="C88" t="s">
        <v>247</v>
      </c>
      <c r="D88" t="s">
        <v>248</v>
      </c>
      <c r="E88" t="s">
        <v>27</v>
      </c>
      <c r="F88" t="s">
        <v>249</v>
      </c>
      <c r="G88" t="str">
        <f>"00273170"</f>
        <v>00273170</v>
      </c>
      <c r="H88" t="s">
        <v>250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251</v>
      </c>
    </row>
    <row r="89" spans="1:30" x14ac:dyDescent="0.25">
      <c r="H89" t="s">
        <v>252</v>
      </c>
    </row>
    <row r="90" spans="1:30" x14ac:dyDescent="0.25">
      <c r="A90">
        <v>42</v>
      </c>
      <c r="B90">
        <v>2928</v>
      </c>
      <c r="C90" t="s">
        <v>253</v>
      </c>
      <c r="D90" t="s">
        <v>254</v>
      </c>
      <c r="E90" t="s">
        <v>21</v>
      </c>
      <c r="F90" t="s">
        <v>255</v>
      </c>
      <c r="G90" t="str">
        <f>"00142115"</f>
        <v>00142115</v>
      </c>
      <c r="H90" t="s">
        <v>256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257</v>
      </c>
    </row>
    <row r="91" spans="1:30" x14ac:dyDescent="0.25">
      <c r="H91" t="s">
        <v>258</v>
      </c>
    </row>
    <row r="92" spans="1:30" x14ac:dyDescent="0.25">
      <c r="A92">
        <v>43</v>
      </c>
      <c r="B92">
        <v>2021</v>
      </c>
      <c r="C92" t="s">
        <v>259</v>
      </c>
      <c r="D92" t="s">
        <v>225</v>
      </c>
      <c r="E92" t="s">
        <v>260</v>
      </c>
      <c r="F92" t="s">
        <v>261</v>
      </c>
      <c r="G92" t="str">
        <f>"00334616"</f>
        <v>00334616</v>
      </c>
      <c r="H92">
        <v>704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>
        <v>1292</v>
      </c>
    </row>
    <row r="93" spans="1:30" x14ac:dyDescent="0.25">
      <c r="H93" t="s">
        <v>262</v>
      </c>
    </row>
    <row r="94" spans="1:30" x14ac:dyDescent="0.25">
      <c r="A94">
        <v>44</v>
      </c>
      <c r="B94">
        <v>348</v>
      </c>
      <c r="C94" t="s">
        <v>263</v>
      </c>
      <c r="D94" t="s">
        <v>165</v>
      </c>
      <c r="E94" t="s">
        <v>60</v>
      </c>
      <c r="F94" t="s">
        <v>264</v>
      </c>
      <c r="G94" t="str">
        <f>"00269973"</f>
        <v>00269973</v>
      </c>
      <c r="H94">
        <v>814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30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44</v>
      </c>
      <c r="W94">
        <v>308</v>
      </c>
      <c r="X94">
        <v>0</v>
      </c>
      <c r="Z94">
        <v>0</v>
      </c>
      <c r="AA94">
        <v>0</v>
      </c>
      <c r="AB94">
        <v>0</v>
      </c>
      <c r="AC94">
        <v>0</v>
      </c>
      <c r="AD94">
        <v>1182</v>
      </c>
    </row>
    <row r="95" spans="1:30" x14ac:dyDescent="0.25">
      <c r="H95">
        <v>1093</v>
      </c>
    </row>
    <row r="96" spans="1:30" x14ac:dyDescent="0.25">
      <c r="A96">
        <v>45</v>
      </c>
      <c r="B96">
        <v>2500</v>
      </c>
      <c r="C96" t="s">
        <v>265</v>
      </c>
      <c r="D96" t="s">
        <v>27</v>
      </c>
      <c r="E96" t="s">
        <v>266</v>
      </c>
      <c r="F96" t="s">
        <v>267</v>
      </c>
      <c r="G96" t="str">
        <f>"00044850"</f>
        <v>00044850</v>
      </c>
      <c r="H96" t="s">
        <v>268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54</v>
      </c>
      <c r="W96">
        <v>378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269</v>
      </c>
    </row>
    <row r="97" spans="1:30" x14ac:dyDescent="0.25">
      <c r="H97" t="s">
        <v>270</v>
      </c>
    </row>
    <row r="98" spans="1:30" x14ac:dyDescent="0.25">
      <c r="A98">
        <v>46</v>
      </c>
      <c r="B98">
        <v>3100</v>
      </c>
      <c r="C98" t="s">
        <v>271</v>
      </c>
      <c r="D98" t="s">
        <v>15</v>
      </c>
      <c r="E98" t="s">
        <v>21</v>
      </c>
      <c r="F98" t="s">
        <v>272</v>
      </c>
      <c r="G98" t="str">
        <f>"00120777"</f>
        <v>00120777</v>
      </c>
      <c r="H98" t="s">
        <v>273</v>
      </c>
      <c r="I98">
        <v>150</v>
      </c>
      <c r="J98">
        <v>0</v>
      </c>
      <c r="K98">
        <v>0</v>
      </c>
      <c r="L98">
        <v>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15</v>
      </c>
      <c r="W98">
        <v>105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274</v>
      </c>
    </row>
    <row r="99" spans="1:30" x14ac:dyDescent="0.25">
      <c r="H99" t="s">
        <v>275</v>
      </c>
    </row>
    <row r="100" spans="1:30" x14ac:dyDescent="0.25">
      <c r="A100">
        <v>47</v>
      </c>
      <c r="B100">
        <v>3653</v>
      </c>
      <c r="C100" t="s">
        <v>276</v>
      </c>
      <c r="D100" t="s">
        <v>148</v>
      </c>
      <c r="E100" t="s">
        <v>138</v>
      </c>
      <c r="F100" t="s">
        <v>277</v>
      </c>
      <c r="G100" t="str">
        <f>"00361860"</f>
        <v>00361860</v>
      </c>
      <c r="H100" t="s">
        <v>56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50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32</v>
      </c>
      <c r="W100">
        <v>224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278</v>
      </c>
    </row>
    <row r="101" spans="1:30" x14ac:dyDescent="0.25">
      <c r="H101" t="s">
        <v>279</v>
      </c>
    </row>
    <row r="102" spans="1:30" x14ac:dyDescent="0.25">
      <c r="A102">
        <v>48</v>
      </c>
      <c r="B102">
        <v>4163</v>
      </c>
      <c r="C102" t="s">
        <v>280</v>
      </c>
      <c r="D102" t="s">
        <v>281</v>
      </c>
      <c r="E102" t="s">
        <v>27</v>
      </c>
      <c r="F102" t="s">
        <v>282</v>
      </c>
      <c r="G102" t="str">
        <f>"00296065"</f>
        <v>00296065</v>
      </c>
      <c r="H102" t="s">
        <v>283</v>
      </c>
      <c r="I102">
        <v>0</v>
      </c>
      <c r="J102">
        <v>0</v>
      </c>
      <c r="K102">
        <v>0</v>
      </c>
      <c r="L102">
        <v>0</v>
      </c>
      <c r="M102">
        <v>100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Z102">
        <v>0</v>
      </c>
      <c r="AA102">
        <v>0</v>
      </c>
      <c r="AB102">
        <v>1</v>
      </c>
      <c r="AC102">
        <v>17</v>
      </c>
      <c r="AD102" t="s">
        <v>284</v>
      </c>
    </row>
    <row r="103" spans="1:30" x14ac:dyDescent="0.25">
      <c r="H103" t="s">
        <v>285</v>
      </c>
    </row>
    <row r="104" spans="1:30" x14ac:dyDescent="0.25">
      <c r="A104">
        <v>49</v>
      </c>
      <c r="B104">
        <v>2762</v>
      </c>
      <c r="C104" t="s">
        <v>286</v>
      </c>
      <c r="D104" t="s">
        <v>110</v>
      </c>
      <c r="E104" t="s">
        <v>287</v>
      </c>
      <c r="F104" t="s">
        <v>288</v>
      </c>
      <c r="G104" t="str">
        <f>"00371181"</f>
        <v>00371181</v>
      </c>
      <c r="H104" t="s">
        <v>289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50</v>
      </c>
      <c r="O104">
        <v>0</v>
      </c>
      <c r="P104">
        <v>30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290</v>
      </c>
    </row>
    <row r="105" spans="1:30" x14ac:dyDescent="0.25">
      <c r="H105" t="s">
        <v>291</v>
      </c>
    </row>
    <row r="107" spans="1:30" x14ac:dyDescent="0.25">
      <c r="A107" t="s">
        <v>292</v>
      </c>
    </row>
    <row r="108" spans="1:30" x14ac:dyDescent="0.25">
      <c r="A108" t="s">
        <v>293</v>
      </c>
    </row>
    <row r="109" spans="1:30" x14ac:dyDescent="0.25">
      <c r="A109" t="s">
        <v>294</v>
      </c>
    </row>
    <row r="110" spans="1:30" x14ac:dyDescent="0.25">
      <c r="A110" t="s">
        <v>295</v>
      </c>
    </row>
    <row r="111" spans="1:30" x14ac:dyDescent="0.25">
      <c r="A111" t="s">
        <v>296</v>
      </c>
    </row>
    <row r="112" spans="1:30" x14ac:dyDescent="0.25">
      <c r="A112" t="s">
        <v>297</v>
      </c>
    </row>
    <row r="113" spans="1:1" x14ac:dyDescent="0.25">
      <c r="A113" t="s">
        <v>298</v>
      </c>
    </row>
    <row r="114" spans="1:1" x14ac:dyDescent="0.25">
      <c r="A114" t="s">
        <v>299</v>
      </c>
    </row>
    <row r="115" spans="1:1" x14ac:dyDescent="0.25">
      <c r="A115" t="s">
        <v>300</v>
      </c>
    </row>
    <row r="116" spans="1:1" x14ac:dyDescent="0.25">
      <c r="A116" t="s">
        <v>301</v>
      </c>
    </row>
    <row r="117" spans="1:1" x14ac:dyDescent="0.25">
      <c r="A117" t="s">
        <v>302</v>
      </c>
    </row>
    <row r="118" spans="1:1" x14ac:dyDescent="0.25">
      <c r="A118" t="s">
        <v>303</v>
      </c>
    </row>
    <row r="119" spans="1:1" x14ac:dyDescent="0.25">
      <c r="A119" t="s">
        <v>304</v>
      </c>
    </row>
    <row r="120" spans="1:1" x14ac:dyDescent="0.25">
      <c r="A120" t="s">
        <v>305</v>
      </c>
    </row>
    <row r="121" spans="1:1" x14ac:dyDescent="0.25">
      <c r="A121" t="s">
        <v>306</v>
      </c>
    </row>
    <row r="122" spans="1:1" x14ac:dyDescent="0.25">
      <c r="A122" t="s">
        <v>307</v>
      </c>
    </row>
    <row r="123" spans="1:1" x14ac:dyDescent="0.25">
      <c r="A123" t="s">
        <v>308</v>
      </c>
    </row>
    <row r="124" spans="1:1" x14ac:dyDescent="0.25">
      <c r="A124" t="s">
        <v>309</v>
      </c>
    </row>
    <row r="125" spans="1:1" x14ac:dyDescent="0.25">
      <c r="A125" t="s">
        <v>310</v>
      </c>
    </row>
    <row r="126" spans="1:1" x14ac:dyDescent="0.25">
      <c r="A126" t="s">
        <v>311</v>
      </c>
    </row>
    <row r="127" spans="1:1" x14ac:dyDescent="0.25">
      <c r="A127" t="s">
        <v>312</v>
      </c>
    </row>
    <row r="128" spans="1:1" x14ac:dyDescent="0.25">
      <c r="A128" t="s">
        <v>313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2018-03-28T09:04:12Z</dcterms:created>
  <dcterms:modified xsi:type="dcterms:W3CDTF">2018-03-28T09:04:13Z</dcterms:modified>
</cp:coreProperties>
</file>