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6" i="1" l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<sst xmlns="http://schemas.openxmlformats.org/spreadsheetml/2006/main" count="538" uniqueCount="434">
  <si>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</si>
  <si>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</si>
  <si>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</si>
  <si>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</si>
  <si>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ΗΛΕΚΤΡΟΛΟΓΩΝ - ΜΗΧΑΝΟΛΟΓΩΝ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</si>
  <si>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</si>
  <si>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</si>
  <si>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</si>
  <si>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</si>
  <si>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</si>
  <si>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</si>
  <si>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</si>
  <si>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</si>
  <si>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ΒΑΣΙΛΟΓΛΟΥ</t>
  </si>
  <si>
    <t>ΣΤΕΦΑΝΟΣ</t>
  </si>
  <si>
    <t>ΧΡΥΣΟΒΕΡΓΗΣ</t>
  </si>
  <si>
    <t>ΑΙ386520</t>
  </si>
  <si>
    <t>1224-1267-1237-1225-1208-1241-1238-1240-1239-1244-1242-1269-1246</t>
  </si>
  <si>
    <t>ΚΑΤΣΙΚΕΡΟΣ</t>
  </si>
  <si>
    <t>ΝΙΚΟΛΑΟΣ</t>
  </si>
  <si>
    <t>ΙΩΑΝΝΗΣ</t>
  </si>
  <si>
    <t>ΑΖ214727</t>
  </si>
  <si>
    <t>1240-1237-1241-1208</t>
  </si>
  <si>
    <t>ΚΟΚΚΙΝΗΣ</t>
  </si>
  <si>
    <t>ΓΕΩΡΓΙΟΣ</t>
  </si>
  <si>
    <t>ΣΠΥΡΙΔΩΝ</t>
  </si>
  <si>
    <t>ΑΝ128097</t>
  </si>
  <si>
    <t>657,8</t>
  </si>
  <si>
    <t>1835,8</t>
  </si>
  <si>
    <t>1212-1210-1211-1208-1214-1269-1245-1215-1209</t>
  </si>
  <si>
    <t>ΔΗΜΗΣΕΤΗΣ</t>
  </si>
  <si>
    <t>ΔΗΜΗΤΡΙΟΣ</t>
  </si>
  <si>
    <t>ΑΙ658258</t>
  </si>
  <si>
    <t>705,1</t>
  </si>
  <si>
    <t>1803,1</t>
  </si>
  <si>
    <t>1212-1210-1209-1208-1211-1214-1213-1215-1246-1269-1245-1225-1207</t>
  </si>
  <si>
    <t>ΤΑΛΛΑΡΟΥ</t>
  </si>
  <si>
    <t>ΓΕΩΡΓΙΑ</t>
  </si>
  <si>
    <t>Χ978370</t>
  </si>
  <si>
    <t>732,6</t>
  </si>
  <si>
    <t>1790,6</t>
  </si>
  <si>
    <t>1240-1208-1237-1241-1242-1238-1239-1224-1225-1244-1243-1227</t>
  </si>
  <si>
    <t>ΚΩΝΣΤΑΝΤΙΝΙΔΗΣ</t>
  </si>
  <si>
    <t>ΠΑΝΤΕΛΗΣ</t>
  </si>
  <si>
    <t>ΧΑΡΑΛΑΜΠΟΣ</t>
  </si>
  <si>
    <t>ΑΕ333717</t>
  </si>
  <si>
    <t>1242-1238-1239-1267-1208-1240-1237-1269-1225-1241-1244-1246-1236-1224-1243</t>
  </si>
  <si>
    <t>ΚΥΠΑΡΙΣΣΗΣ</t>
  </si>
  <si>
    <t>ΕΥΑΓΓΕΛΟΣ</t>
  </si>
  <si>
    <t>ΑΚ964572</t>
  </si>
  <si>
    <t>766,7</t>
  </si>
  <si>
    <t>1734,7</t>
  </si>
  <si>
    <t>ΒΟΓΛΗ</t>
  </si>
  <si>
    <t>ΝΙΚΟΛΕΤΤΑ</t>
  </si>
  <si>
    <t>ΑΙ879654</t>
  </si>
  <si>
    <t>772,2</t>
  </si>
  <si>
    <t>1710,2</t>
  </si>
  <si>
    <t>1242-1208-1269-1240-1237-1241-1224-1243-1244-1267-1238-1239-1236-1246-1225</t>
  </si>
  <si>
    <t>ΛΑΖΟΓΙΑΝΝΗΣ</t>
  </si>
  <si>
    <t>ΑΝ852311</t>
  </si>
  <si>
    <t>1208-1214-1211-1269-1212-1210-1209-1207-1213-1246</t>
  </si>
  <si>
    <t>ΧΑΤΖΟΠΟΥΛΟΣ</t>
  </si>
  <si>
    <t>ΚΩΣΤΑΣ</t>
  </si>
  <si>
    <t>ΠΑΝΑΓΙΩΤΗΣ</t>
  </si>
  <si>
    <t>ΑΚ152057</t>
  </si>
  <si>
    <t>607,2</t>
  </si>
  <si>
    <t>1677,2</t>
  </si>
  <si>
    <t>1208-1268-1269-1212-1214-1211-1210-1245-1209-1215</t>
  </si>
  <si>
    <t>ΝΙΚΟΛΟΠΟΥΛΟΣ</t>
  </si>
  <si>
    <t>ΚΩΝΣΤΑΝΤΙΝΟΣ</t>
  </si>
  <si>
    <t>ΑΖ205422</t>
  </si>
  <si>
    <t>742,5</t>
  </si>
  <si>
    <t>1660,5</t>
  </si>
  <si>
    <t>1210-1212-1245-1211-1214-1208-1269</t>
  </si>
  <si>
    <t>ΞΑΚΟΠΟΥΛΟΣ</t>
  </si>
  <si>
    <t>ΠΟΛΥΧΡΟΝΗΣ</t>
  </si>
  <si>
    <t>ΚΥΡΙΑΖΗΣ</t>
  </si>
  <si>
    <t>ΑΜ911455</t>
  </si>
  <si>
    <t>647,9</t>
  </si>
  <si>
    <t>1655,9</t>
  </si>
  <si>
    <t>1214-1211-1212-1225-1207-1208-1269-1213-1215-1209-1210-1245-1268-1246</t>
  </si>
  <si>
    <t>ΠΑΠΑΔΟΠΟΥΛΟΣ</t>
  </si>
  <si>
    <t>ΕΥΘΥΜΙΟΣ</t>
  </si>
  <si>
    <t>Ρ875660</t>
  </si>
  <si>
    <t>1237-1208-1240</t>
  </si>
  <si>
    <t>ΠΙΤΣΙΟΥ</t>
  </si>
  <si>
    <t>ΜΑΡΙΑ</t>
  </si>
  <si>
    <t>ΑΑ462366</t>
  </si>
  <si>
    <t>950,4</t>
  </si>
  <si>
    <t>1620,4</t>
  </si>
  <si>
    <t>1212-1209-1210-1211-1245-1214-1215-1208</t>
  </si>
  <si>
    <t>ΣΑΜΑΡΑ</t>
  </si>
  <si>
    <t>ΑΗ329918</t>
  </si>
  <si>
    <t>1208-1224-1225-1236-1237-1238-1239-1240-1241-1242-1243-1244-1245-1246-1269</t>
  </si>
  <si>
    <t>ΚΑΦΕΤΖΗΣ</t>
  </si>
  <si>
    <t>ΑΡΙΣΤΟΤΕΛΗΣ</t>
  </si>
  <si>
    <t>Χ327625</t>
  </si>
  <si>
    <t>795,3</t>
  </si>
  <si>
    <t>1613,3</t>
  </si>
  <si>
    <t>1212-1245-1215-1209-1211-1210-1208-1269-1214-1268-1207-1225-1213-1246</t>
  </si>
  <si>
    <t>ΖΑΧΟΣ</t>
  </si>
  <si>
    <t>ΔΗΜΟΣ</t>
  </si>
  <si>
    <t>Ρ854674</t>
  </si>
  <si>
    <t>838,2</t>
  </si>
  <si>
    <t>1606,2</t>
  </si>
  <si>
    <t>1208-1269-1237-1240-1260-1262-1263-1264-1259</t>
  </si>
  <si>
    <t>ΘΕΟΠΟΥΛΟΣ</t>
  </si>
  <si>
    <t>ΧΡΗΣΤΟΣ</t>
  </si>
  <si>
    <t>ΑΙ860434</t>
  </si>
  <si>
    <t>1241-1237-1269-1208-1240-1224-1227-1243-1244-1267</t>
  </si>
  <si>
    <t>ΚΟΥΚΟΥΜΕΡΙΑΣ</t>
  </si>
  <si>
    <t>ΑΖ377724</t>
  </si>
  <si>
    <t>1225-1237-1208-1241</t>
  </si>
  <si>
    <t>ΛΥΡΩΝΗ</t>
  </si>
  <si>
    <t>ΝΙΚΟΛΕΤΑ</t>
  </si>
  <si>
    <t>ΚΩΝΣΤΑΝΤΙΚΟΣ</t>
  </si>
  <si>
    <t>ΑΒ957946</t>
  </si>
  <si>
    <t>1202-1243-1244-1240-1208-1269-1237-1241-1224-1238-1239-1245-1225-1242-1246-1236</t>
  </si>
  <si>
    <t>ΤΣΙΟΤΣΚΑ</t>
  </si>
  <si>
    <t>ΑΝΑΣΤΑΣΙΑ</t>
  </si>
  <si>
    <t>ΑΗ239588</t>
  </si>
  <si>
    <t>1237-1208-1240-1224-1241-1244-1238-1239-1225-1242-1246</t>
  </si>
  <si>
    <t>ΚΑΛΕΝΤΖΑΚΗΣ</t>
  </si>
  <si>
    <t>Σ060153</t>
  </si>
  <si>
    <t>711,7</t>
  </si>
  <si>
    <t>1564,7</t>
  </si>
  <si>
    <t>1224-1208-1237-1241-1240-1244-1269-1267</t>
  </si>
  <si>
    <t>ΣΥΜΦΟΡΙΔΗΣ</t>
  </si>
  <si>
    <t>ΑΕ166513</t>
  </si>
  <si>
    <t>1209-1210-1211-1214-1215-1245-1208-1212-1213-1207-1225-1246</t>
  </si>
  <si>
    <t>ΤΣΑΜΠΟΥΡΗΣ</t>
  </si>
  <si>
    <t>ΧΑΡΙΣΙΟΣ</t>
  </si>
  <si>
    <t>ΑΚ978015</t>
  </si>
  <si>
    <t>1556,9</t>
  </si>
  <si>
    <t>1211-1208-1214-1215-1209-1212-1210-1207-1213</t>
  </si>
  <si>
    <t>ΓΚΙΑΤΑΣ</t>
  </si>
  <si>
    <t>Σ463223</t>
  </si>
  <si>
    <t>697,4</t>
  </si>
  <si>
    <t>1555,4</t>
  </si>
  <si>
    <t>1208-1215-1268-1209-1211-1213-1225-1246-1245-1214-1210-1212-1207</t>
  </si>
  <si>
    <t>ΠΕΤΡΟΥ</t>
  </si>
  <si>
    <t>ΜΙΛΤΙΑΔΗΣ</t>
  </si>
  <si>
    <t>ΑΖ697683</t>
  </si>
  <si>
    <t>684,2</t>
  </si>
  <si>
    <t>1542,2</t>
  </si>
  <si>
    <t>1208-1269-1214-1211-1212-1210-1245-1209-1215-1268-1207-1213-1225-1246-1203-1267</t>
  </si>
  <si>
    <t>ΜΠΙΓΕΡΗΣ</t>
  </si>
  <si>
    <t>ΑΖ744384</t>
  </si>
  <si>
    <t>1208-1209-1210-1211-1212-1213-1214-1215-1225-1245-1246</t>
  </si>
  <si>
    <t>ΝΑΣΙΟΥ</t>
  </si>
  <si>
    <t>ΑΖ798549</t>
  </si>
  <si>
    <t>678,7</t>
  </si>
  <si>
    <t>1536,7</t>
  </si>
  <si>
    <t>1245-1208-1210-1211-1209-1214-1215-1212-1213-1207-1225-1246-1268</t>
  </si>
  <si>
    <t>ΝΤΡΕΛΛΑΣ</t>
  </si>
  <si>
    <t>Χ407118</t>
  </si>
  <si>
    <t>1208-1211-1214-1215-1213-1207-1210-1212-1245-1225-1209-1246-1269-1268</t>
  </si>
  <si>
    <t>ΒΑΣΙΛΕΙΟΥ</t>
  </si>
  <si>
    <t>Π987065</t>
  </si>
  <si>
    <t>663,3</t>
  </si>
  <si>
    <t>1521,3</t>
  </si>
  <si>
    <t>1241-1237-1240-1269-1208-1267-1238-1239-1242-1225-1244-1236-1246</t>
  </si>
  <si>
    <t>ΓΚΟΝΤΙΑΣ</t>
  </si>
  <si>
    <t>ΘΕΟΔΟΣΙΟΣ</t>
  </si>
  <si>
    <t>ΜΑΡΓΑΡΙΤΗΣ</t>
  </si>
  <si>
    <t>ΑΚ224967</t>
  </si>
  <si>
    <t>741,4</t>
  </si>
  <si>
    <t>1499,4</t>
  </si>
  <si>
    <t>1212-1214-1245-1211-1209-1210-1215-1269-1208</t>
  </si>
  <si>
    <t>ΠΕΤΡΙΔΗΣ</t>
  </si>
  <si>
    <t>ΓΕΩΡΓΙΟΣ-ΘΕΟΦΑΝΗΣ</t>
  </si>
  <si>
    <t>ΑΙ894573</t>
  </si>
  <si>
    <t>1213-1207-1208-1214-1211-1210-1212-1209-1215</t>
  </si>
  <si>
    <t>ΠΑΠΠΑΣ</t>
  </si>
  <si>
    <t>Χ795910</t>
  </si>
  <si>
    <t>686,4</t>
  </si>
  <si>
    <t>1485,4</t>
  </si>
  <si>
    <t>1237-1224-1208-1240-1241</t>
  </si>
  <si>
    <t>ΤΖΑΡΤΖΑ</t>
  </si>
  <si>
    <t>ΙΩΑΝΝΑ</t>
  </si>
  <si>
    <t>Π512134</t>
  </si>
  <si>
    <t>1208-1211-1214</t>
  </si>
  <si>
    <t>ΕΠΙΤΡΟΠΑΚΗ</t>
  </si>
  <si>
    <t>ΝΙΝΑ</t>
  </si>
  <si>
    <t>ΑΖ511219</t>
  </si>
  <si>
    <t>1241-1237-1208-1269-1240-1244-1238-1239-1225-1242</t>
  </si>
  <si>
    <t>ΡΑΤΣΟΥ</t>
  </si>
  <si>
    <t>ΕΛΛΗ ΑΜΑΡΥΛΛΙΔΑ</t>
  </si>
  <si>
    <t>ΑΗ057181</t>
  </si>
  <si>
    <t>719,4</t>
  </si>
  <si>
    <t>1444,4</t>
  </si>
  <si>
    <t>1241-1237-1208-1225-1244-1269-1240-1236-1238-1239-1246-1242</t>
  </si>
  <si>
    <t>ΧΡΙΣΤΟΠΟΥΛΟΣ</t>
  </si>
  <si>
    <t>Χ334413</t>
  </si>
  <si>
    <t>1240-1241-1237-1208-1224-1244-1246-1239-1238-1225</t>
  </si>
  <si>
    <t>ΜΑΡΚΟΥ</t>
  </si>
  <si>
    <t>ΗΛΙΑΣ</t>
  </si>
  <si>
    <t>Χ308230</t>
  </si>
  <si>
    <t>676,5</t>
  </si>
  <si>
    <t>1408,5</t>
  </si>
  <si>
    <t>1208-1269-1237-1240-1244</t>
  </si>
  <si>
    <t>ΜΟΚΑΣ</t>
  </si>
  <si>
    <t>ΑΒ423864</t>
  </si>
  <si>
    <t>618,2</t>
  </si>
  <si>
    <t>1386,2</t>
  </si>
  <si>
    <t>1237-1208-1240-1241-1224-1244-1267</t>
  </si>
  <si>
    <t>ΔΕΛΗΓΙΑΝΝΙΔΗΣ</t>
  </si>
  <si>
    <t>ΛΑΖΑΡΟΣ</t>
  </si>
  <si>
    <t>ΒΑΣΙΛΕΙΟΣ</t>
  </si>
  <si>
    <t>ΑΗ333095</t>
  </si>
  <si>
    <t>750,2</t>
  </si>
  <si>
    <t>1368,2</t>
  </si>
  <si>
    <t>1239-1242-1237-1269-1208-1240-1225-1241-1224-1244-1243-1246-1236</t>
  </si>
  <si>
    <t>ΚΑΜΠΟΥΡΑΚΗΣ</t>
  </si>
  <si>
    <t>ΜΙΧΑΗΛ</t>
  </si>
  <si>
    <t>Φ455627</t>
  </si>
  <si>
    <t>731,5</t>
  </si>
  <si>
    <t>1358,5</t>
  </si>
  <si>
    <t>1244-1237-1240-1241-1269-1208-1224-1246</t>
  </si>
  <si>
    <t>ΡΟΥΜΕΛΙΩΤΗΣ</t>
  </si>
  <si>
    <t>Π186427</t>
  </si>
  <si>
    <t>735,9</t>
  </si>
  <si>
    <t>1353,9</t>
  </si>
  <si>
    <t>1224-1241-1237-1208-1240-1267-1239-1238-1225-1242-1244-1246</t>
  </si>
  <si>
    <t>ΔΗΜΑΔΗΣ</t>
  </si>
  <si>
    <t>ΟΡΕΣΤΗΣ</t>
  </si>
  <si>
    <t>ΑΚ899241</t>
  </si>
  <si>
    <t>710,6</t>
  </si>
  <si>
    <t>1328,6</t>
  </si>
  <si>
    <t>1239-1238-1208-1269-1225-1237-1242-1240-1241-1224-1243-1244-1246</t>
  </si>
  <si>
    <t>ΑΝΘΟΠΟΥΛΟΣ</t>
  </si>
  <si>
    <t>ΘΕΟΔΩΡΟΣ</t>
  </si>
  <si>
    <t>ΑΚ989384</t>
  </si>
  <si>
    <t>837,1</t>
  </si>
  <si>
    <t>1324,1</t>
  </si>
  <si>
    <t>1208-1269-1225-1238-1237-1239-1240-1241-1242-1244-1246</t>
  </si>
  <si>
    <t>ΣΛΑΒΙΔΗΣ</t>
  </si>
  <si>
    <t>ΒΑΡΥΤΙΜΟΣ</t>
  </si>
  <si>
    <t>Π411204</t>
  </si>
  <si>
    <t>1267-1212-1208-1214-1211-1215-1209-1210-1245</t>
  </si>
  <si>
    <t>ΑΘΑΝΑΣΙΟΣ</t>
  </si>
  <si>
    <t>ΑΜ726230</t>
  </si>
  <si>
    <t>1315,8</t>
  </si>
  <si>
    <t>1225-1240-1269-1208-1241-1224</t>
  </si>
  <si>
    <t>ΧΑΤΖΗΠΑΣΧΑΛΗΣ</t>
  </si>
  <si>
    <t>ΠΑΣΧΑΛΗΣ</t>
  </si>
  <si>
    <t>ΑΙ013708</t>
  </si>
  <si>
    <t>656,7</t>
  </si>
  <si>
    <t>1314,7</t>
  </si>
  <si>
    <t>1237-1240-1269-1244-1242-1241-1239-1238-1236-1225-1208</t>
  </si>
  <si>
    <t>ΓΚΟΥΓΚΟΥΛΗΣ</t>
  </si>
  <si>
    <t>ΑΗ504889</t>
  </si>
  <si>
    <t>1212-1268-1214-1208-1211</t>
  </si>
  <si>
    <t>ΛΙΟΥΡΑΣ</t>
  </si>
  <si>
    <t>ΑΕ377232</t>
  </si>
  <si>
    <t>1208-1240-1244-1241-1237-1224-1239-1238-1225-1242-1246</t>
  </si>
  <si>
    <t>ΜΑΝΤΖΙΟΣ</t>
  </si>
  <si>
    <t>ΣΩΤΗΡΙΟΣ</t>
  </si>
  <si>
    <t>ΑΚ378347</t>
  </si>
  <si>
    <t>664,4</t>
  </si>
  <si>
    <t>1302,4</t>
  </si>
  <si>
    <t>1208-1225-1237-1238-1239-1240-1241-1242-1269</t>
  </si>
  <si>
    <t>ΜΑΝΔΕΛΑΣ</t>
  </si>
  <si>
    <t>ΑΓΓΕΛΟΣ</t>
  </si>
  <si>
    <t>ΠΕΤΡΟΣ</t>
  </si>
  <si>
    <t>ΑΙ731317</t>
  </si>
  <si>
    <t>1208-1211-1214-1212-1209-1215-1210</t>
  </si>
  <si>
    <t>ΤΡΙΑΝΤΑΦΥΛΛΟΠΟΥΛΟΣ</t>
  </si>
  <si>
    <t>ΑΖ499641</t>
  </si>
  <si>
    <t>1208-1214-1211-1212-1209-1215-1210</t>
  </si>
  <si>
    <t>ΔΑΓΛΗΣ</t>
  </si>
  <si>
    <t>ΑΝΔΡΕΑΣ</t>
  </si>
  <si>
    <t>ΑΙ607310</t>
  </si>
  <si>
    <t>810,7</t>
  </si>
  <si>
    <t>1293,7</t>
  </si>
  <si>
    <t>1269-1208-1211-1245-1214-1213-1210-1212-1246</t>
  </si>
  <si>
    <t>ΚΑΠΛΑΝΗΣ</t>
  </si>
  <si>
    <t>ΦΩΤΙΟΣ</t>
  </si>
  <si>
    <t>ΣΤΑΥΡΟΣ</t>
  </si>
  <si>
    <t>Φ189407</t>
  </si>
  <si>
    <t>1284,4</t>
  </si>
  <si>
    <t>1208-1224-1225-1236-1237-1238-1239-1240-1241-1242-1243-1244-1246-1269-1227-1270-1203-1267</t>
  </si>
  <si>
    <t>ΡΟΜΠΟΛΑ</t>
  </si>
  <si>
    <t>ΚΩΝΣΤΑΝΤΙΝΙΑ</t>
  </si>
  <si>
    <t>ΜΑΡΚΟΣ</t>
  </si>
  <si>
    <t>ΑΖ788630</t>
  </si>
  <si>
    <t>888,8</t>
  </si>
  <si>
    <t>1282,8</t>
  </si>
  <si>
    <t>1237-1244-1267-1224-1208-1238-1239-1242-1246-1225-1241-1243-1240-1269-1236</t>
  </si>
  <si>
    <t>ΠΑΠΑΔΗΜΗΤΡΙΟΥ</t>
  </si>
  <si>
    <t>ΣΤΕΛΑ</t>
  </si>
  <si>
    <t>Ρ327026</t>
  </si>
  <si>
    <t>662,2</t>
  </si>
  <si>
    <t>1280,2</t>
  </si>
  <si>
    <t>1238-1239-1242-1240-1237-1241-1208-1225-1244</t>
  </si>
  <si>
    <t>ΣΟΥΜΕΛΗ</t>
  </si>
  <si>
    <t>ΧΑΡΑ</t>
  </si>
  <si>
    <t>Ρ777177</t>
  </si>
  <si>
    <t>655,6</t>
  </si>
  <si>
    <t>1273,6</t>
  </si>
  <si>
    <t>1212-1210-1208-1214-1245-1211-1215-1209</t>
  </si>
  <si>
    <t>ΓΡΗΓΟΡΙΑΔΗΣ</t>
  </si>
  <si>
    <t>ΖΑΧΑΡΙΑΣ</t>
  </si>
  <si>
    <t>ΑΖ804009</t>
  </si>
  <si>
    <t>745,8</t>
  </si>
  <si>
    <t>1272,8</t>
  </si>
  <si>
    <t>1238-1239-1225-1240-1243-1244-1269-1208-1237-1236-1241-1224-1242-1246</t>
  </si>
  <si>
    <t>ΙΩΑΝΝΙΔΟΥ</t>
  </si>
  <si>
    <t>ΕΛΙΣΣΑΒΕΤ</t>
  </si>
  <si>
    <t>ΑΖ271213</t>
  </si>
  <si>
    <t>1269-1208-1240-1237</t>
  </si>
  <si>
    <t>ΓΙΑΤΡΟΥΔΑΚΗΣ</t>
  </si>
  <si>
    <t>ΑΖ761895</t>
  </si>
  <si>
    <t>1208-1215-1214-1211-1209</t>
  </si>
  <si>
    <t>ΣΙΩΛΑΣ</t>
  </si>
  <si>
    <t>ΑΒ705741</t>
  </si>
  <si>
    <t>1252,4</t>
  </si>
  <si>
    <t>1238-1239-1244-1236-1237-1240-1246-1225-1241-1269-1208-1242-1267</t>
  </si>
  <si>
    <t>ΚΑΖΑΝΤΖΙΔΗΣ</t>
  </si>
  <si>
    <t>ΓΡΗΓΟΡΙΟΣ</t>
  </si>
  <si>
    <t>ΙΟΡΔΑΝΗΣ</t>
  </si>
  <si>
    <t>ΑΖ659459</t>
  </si>
  <si>
    <t>1207-1225-1213-1208-1211-1212-1214-1215-1246-1245-1209-1210</t>
  </si>
  <si>
    <t>ΧΑΡΑΛΑΜΠΙΔΗΣ</t>
  </si>
  <si>
    <t>ΑΚ981967</t>
  </si>
  <si>
    <t>1269-1224-1240-1237-1241-1244-1267-1208-1239-1238-1246-1242-1225</t>
  </si>
  <si>
    <t>ΓΕΡΑΣΟΠΟΥΛΟΣ</t>
  </si>
  <si>
    <t>ΣΤΕΡΓΙΟΣ</t>
  </si>
  <si>
    <t>Σ550443</t>
  </si>
  <si>
    <t>673,2</t>
  </si>
  <si>
    <t>1190,2</t>
  </si>
  <si>
    <t>1208-1209-1210-1211-1212-1214-1215-1245</t>
  </si>
  <si>
    <t>ΠΑΠΑΖΑΦΕΙΡΟΠΟΥΛΟΣ</t>
  </si>
  <si>
    <t>ΑΙ221885</t>
  </si>
  <si>
    <t>667,7</t>
  </si>
  <si>
    <t>1168,7</t>
  </si>
  <si>
    <t>1245-1210-1208-1269-1211-1212-1209-1215-1246-1213-1214-1207-1225</t>
  </si>
  <si>
    <t>ΒΕΡΓΟΣ</t>
  </si>
  <si>
    <t>ΣΠΥΡΟΣ</t>
  </si>
  <si>
    <t>Χ270529</t>
  </si>
  <si>
    <t>1118,6</t>
  </si>
  <si>
    <t>1211-1214-1210-1245-1208-1212</t>
  </si>
  <si>
    <t>ΤΖΙΩΤΖΙΟΣ</t>
  </si>
  <si>
    <t>ΑΙ733346</t>
  </si>
  <si>
    <t>1112,2</t>
  </si>
  <si>
    <t>1267-1238-1239-1225-1240-1208-1237-1244-1242-1241-1246</t>
  </si>
  <si>
    <t>ΣΚΑΘΑΡΟΣ</t>
  </si>
  <si>
    <t>Μ367367</t>
  </si>
  <si>
    <t>623,7</t>
  </si>
  <si>
    <t>1108,7</t>
  </si>
  <si>
    <t>1208-1269-1240-1237-1241-1238-1239-1244-1242-1225-1246-1236</t>
  </si>
  <si>
    <t>ΛΕΙΣΟΣ</t>
  </si>
  <si>
    <t>ΛΥΚΟΥΡΓΟΣ</t>
  </si>
  <si>
    <t>ΑΚ940194</t>
  </si>
  <si>
    <t>1267-1210-1245-1246-1211-1214-1215-1209-1225-1207-1208-1213-1212</t>
  </si>
  <si>
    <t>ΤΟΛΙΚΑΣ</t>
  </si>
  <si>
    <t>Χ911283</t>
  </si>
  <si>
    <t>724,9</t>
  </si>
  <si>
    <t>1067,9</t>
  </si>
  <si>
    <t>1208-1214-1269-1268-1211</t>
  </si>
  <si>
    <t>ΤΑΜΒΑΚΗ</t>
  </si>
  <si>
    <t>ΧΡΗΣΤΙΑΝΑ</t>
  </si>
  <si>
    <t>ΑΝΑΣΤΑΣΙΟΣ</t>
  </si>
  <si>
    <t>Φ275175</t>
  </si>
  <si>
    <t>1244-1243-1246-1224-1237-1238-1239-1240-1241-1245-1269-1242-1236-1225-1208</t>
  </si>
  <si>
    <t>ΤΕΛΙΔΗΣ</t>
  </si>
  <si>
    <t>ΗΡΑΚΛΗΣ</t>
  </si>
  <si>
    <t>ΑΜ825745</t>
  </si>
  <si>
    <t>630,3</t>
  </si>
  <si>
    <t>1031,3</t>
  </si>
  <si>
    <t>1208-1269-1237-1240-1241-1244</t>
  </si>
  <si>
    <t>ΒΛΑΧΟΣ</t>
  </si>
  <si>
    <t>ΑΒ899827</t>
  </si>
  <si>
    <t>749,1</t>
  </si>
  <si>
    <t>982,1</t>
  </si>
  <si>
    <t>1207-1225-1208-1213-1211-1215-1209</t>
  </si>
  <si>
    <t>ΚΑΡΑΓΙΑΝΝΗΣ</t>
  </si>
  <si>
    <t>Φ252109</t>
  </si>
  <si>
    <t>654,5</t>
  </si>
  <si>
    <t>929,5</t>
  </si>
  <si>
    <t>1244-1237-1241-1240-1224-1208-1227-1267</t>
  </si>
  <si>
    <t>ΛΕΦΑΚΗΣ</t>
  </si>
  <si>
    <t>ΑΗ441539</t>
  </si>
  <si>
    <t>916,5</t>
  </si>
  <si>
    <t>1241-1237-1240-1208-1244-1238-1239</t>
  </si>
  <si>
    <t>ΜΕΡΡΑΣ</t>
  </si>
  <si>
    <t>Χ986062</t>
  </si>
  <si>
    <t>900,7</t>
  </si>
  <si>
    <t>1241-1237-1208-1240-1224-1269-1267-1238-1239-1225-1244-1243-1242-1246-1236-1203</t>
  </si>
  <si>
    <t>Σακελλαρίου</t>
  </si>
  <si>
    <t>Απόστολος</t>
  </si>
  <si>
    <t>Παναγιώτης</t>
  </si>
  <si>
    <t>ΑΙ751306</t>
  </si>
  <si>
    <t>783,2</t>
  </si>
  <si>
    <t>898,2</t>
  </si>
  <si>
    <t>1208-1243-1244-1240-1237-1225-1224-1242-1241-1239-1238-1236</t>
  </si>
  <si>
    <t>ΧΑΛΟΥΛΗΣ</t>
  </si>
  <si>
    <t>ΑΣΤΕΡΙΟΣ</t>
  </si>
  <si>
    <t>ΑΒ836379</t>
  </si>
  <si>
    <t>790,9</t>
  </si>
  <si>
    <t>840,9</t>
  </si>
  <si>
    <t>1208-1269-1214-1211</t>
  </si>
  <si>
    <t>ΓΚΕΚΑΣ</t>
  </si>
  <si>
    <t>ΑΑ432878</t>
  </si>
  <si>
    <t>699,6</t>
  </si>
  <si>
    <t>827,6</t>
  </si>
  <si>
    <t>1208-1269-1211-1214-1267-1212-1209-1210-1215-1245</t>
  </si>
  <si>
    <t>ΣΤΕΡΓΙΑΝΝΗΣ</t>
  </si>
  <si>
    <t>ΑΖ790484</t>
  </si>
  <si>
    <t>688,6</t>
  </si>
  <si>
    <t>760,6</t>
  </si>
  <si>
    <t>1241-1237-1240-1225-1245-1242-1238-1239-1244-1246-1208-1269-1224-1243-1236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</si>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</sst>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1224</v>
      </c>
      <c r="C8" t="s">
        <v>13</v>
      </c>
      <c r="D8" t="s">
        <v>14</v>
      </c>
      <c r="E8" t="s">
        <v>15</v>
      </c>
      <c r="F8" t="s">
        <v>16</v>
      </c>
      <c r="G8" t="str">
        <f>"201406017587"</f>
        <v>201406017587</v>
      </c>
      <c r="H8">
        <v>748</v>
      </c>
      <c r="I8">
        <v>150</v>
      </c>
      <c r="J8">
        <v>0</v>
      </c>
      <c r="K8">
        <v>0</v>
      </c>
      <c r="L8">
        <v>260</v>
      </c>
      <c r="M8">
        <v>0</v>
      </c>
      <c r="N8">
        <v>30</v>
      </c>
      <c r="O8">
        <v>0</v>
      </c>
      <c r="P8">
        <v>0</v>
      </c>
      <c r="Q8">
        <v>0</v>
      </c>
      <c r="R8">
        <v>30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2046</v>
      </c>
    </row>
    <row r="9" spans="1:30" x14ac:dyDescent="0.25">
      <c r="H9" t="s">
        <v>17</v>
      </c>
    </row>
    <row r="10" spans="1:30" x14ac:dyDescent="0.25">
      <c r="A10">
        <v>2</v>
      </c>
      <c r="B10">
        <v>2942</v>
      </c>
      <c r="C10" t="s">
        <v>18</v>
      </c>
      <c r="D10" t="s">
        <v>19</v>
      </c>
      <c r="E10" t="s">
        <v>20</v>
      </c>
      <c r="F10" t="s">
        <v>21</v>
      </c>
      <c r="G10" t="str">
        <f>"00335416"</f>
        <v>00335416</v>
      </c>
      <c r="H10">
        <v>803</v>
      </c>
      <c r="I10">
        <v>0</v>
      </c>
      <c r="J10">
        <v>0</v>
      </c>
      <c r="K10">
        <v>0</v>
      </c>
      <c r="L10">
        <v>200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1861</v>
      </c>
    </row>
    <row r="11" spans="1:30" x14ac:dyDescent="0.25">
      <c r="H11" t="s">
        <v>22</v>
      </c>
    </row>
    <row r="12" spans="1:30" x14ac:dyDescent="0.25">
      <c r="A12">
        <v>3</v>
      </c>
      <c r="B12">
        <v>3980</v>
      </c>
      <c r="C12" t="s">
        <v>23</v>
      </c>
      <c r="D12" t="s">
        <v>24</v>
      </c>
      <c r="E12" t="s">
        <v>25</v>
      </c>
      <c r="F12" t="s">
        <v>26</v>
      </c>
      <c r="G12" t="str">
        <f>"201410001025"</f>
        <v>201410001025</v>
      </c>
      <c r="H12" t="s">
        <v>27</v>
      </c>
      <c r="I12">
        <v>150</v>
      </c>
      <c r="J12">
        <v>0</v>
      </c>
      <c r="K12">
        <v>0</v>
      </c>
      <c r="L12">
        <v>200</v>
      </c>
      <c r="M12">
        <v>30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70</v>
      </c>
      <c r="W12">
        <v>490</v>
      </c>
      <c r="X12">
        <v>0</v>
      </c>
      <c r="Z12">
        <v>0</v>
      </c>
      <c r="AA12">
        <v>0</v>
      </c>
      <c r="AB12">
        <v>14</v>
      </c>
      <c r="AC12">
        <v>238</v>
      </c>
      <c r="AD12" t="s">
        <v>28</v>
      </c>
    </row>
    <row r="13" spans="1:30" x14ac:dyDescent="0.25">
      <c r="H13" t="s">
        <v>29</v>
      </c>
    </row>
    <row r="14" spans="1:30" x14ac:dyDescent="0.25">
      <c r="A14">
        <v>4</v>
      </c>
      <c r="B14">
        <v>4532</v>
      </c>
      <c r="C14" t="s">
        <v>30</v>
      </c>
      <c r="D14" t="s">
        <v>31</v>
      </c>
      <c r="E14" t="s">
        <v>20</v>
      </c>
      <c r="F14" t="s">
        <v>32</v>
      </c>
      <c r="G14" t="str">
        <f>"201409001072"</f>
        <v>201409001072</v>
      </c>
      <c r="H14" t="s">
        <v>33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34</v>
      </c>
    </row>
    <row r="15" spans="1:30" x14ac:dyDescent="0.25">
      <c r="H15" t="s">
        <v>35</v>
      </c>
    </row>
    <row r="16" spans="1:30" x14ac:dyDescent="0.25">
      <c r="A16">
        <v>5</v>
      </c>
      <c r="B16">
        <v>5717</v>
      </c>
      <c r="C16" t="s">
        <v>36</v>
      </c>
      <c r="D16" t="s">
        <v>37</v>
      </c>
      <c r="E16" t="s">
        <v>31</v>
      </c>
      <c r="F16" t="s">
        <v>38</v>
      </c>
      <c r="G16" t="str">
        <f>"00145445"</f>
        <v>00145445</v>
      </c>
      <c r="H16" t="s">
        <v>39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40</v>
      </c>
    </row>
    <row r="17" spans="1:30" x14ac:dyDescent="0.25">
      <c r="H17" t="s">
        <v>41</v>
      </c>
    </row>
    <row r="18" spans="1:30" x14ac:dyDescent="0.25">
      <c r="A18">
        <v>6</v>
      </c>
      <c r="B18">
        <v>2134</v>
      </c>
      <c r="C18" t="s">
        <v>42</v>
      </c>
      <c r="D18" t="s">
        <v>43</v>
      </c>
      <c r="E18" t="s">
        <v>44</v>
      </c>
      <c r="F18" t="s">
        <v>45</v>
      </c>
      <c r="G18" t="str">
        <f>"201408000119"</f>
        <v>201408000119</v>
      </c>
      <c r="H18">
        <v>704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2</v>
      </c>
      <c r="AA18">
        <v>0</v>
      </c>
      <c r="AB18">
        <v>24</v>
      </c>
      <c r="AC18">
        <v>408</v>
      </c>
      <c r="AD18">
        <v>1762</v>
      </c>
    </row>
    <row r="19" spans="1:30" x14ac:dyDescent="0.25">
      <c r="H19" t="s">
        <v>46</v>
      </c>
    </row>
    <row r="20" spans="1:30" x14ac:dyDescent="0.25">
      <c r="A20">
        <v>7</v>
      </c>
      <c r="B20">
        <v>1507</v>
      </c>
      <c r="C20" t="s">
        <v>47</v>
      </c>
      <c r="D20" t="s">
        <v>24</v>
      </c>
      <c r="E20" t="s">
        <v>48</v>
      </c>
      <c r="F20" t="s">
        <v>49</v>
      </c>
      <c r="G20" t="str">
        <f>"00313254"</f>
        <v>00313254</v>
      </c>
      <c r="H20" t="s">
        <v>50</v>
      </c>
      <c r="I20">
        <v>150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51</v>
      </c>
    </row>
    <row r="21" spans="1:30" x14ac:dyDescent="0.25">
      <c r="H21">
        <v>1208</v>
      </c>
    </row>
    <row r="22" spans="1:30" x14ac:dyDescent="0.25">
      <c r="A22">
        <v>8</v>
      </c>
      <c r="B22">
        <v>5350</v>
      </c>
      <c r="C22" t="s">
        <v>52</v>
      </c>
      <c r="D22" t="s">
        <v>53</v>
      </c>
      <c r="E22" t="s">
        <v>31</v>
      </c>
      <c r="F22" t="s">
        <v>54</v>
      </c>
      <c r="G22" t="str">
        <f>"201504004674"</f>
        <v>201504004674</v>
      </c>
      <c r="H22" t="s">
        <v>55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50</v>
      </c>
      <c r="Q22">
        <v>0</v>
      </c>
      <c r="R22">
        <v>30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56</v>
      </c>
    </row>
    <row r="23" spans="1:30" x14ac:dyDescent="0.25">
      <c r="H23" t="s">
        <v>57</v>
      </c>
    </row>
    <row r="24" spans="1:30" x14ac:dyDescent="0.25">
      <c r="A24">
        <v>9</v>
      </c>
      <c r="B24">
        <v>5436</v>
      </c>
      <c r="C24" t="s">
        <v>58</v>
      </c>
      <c r="D24" t="s">
        <v>19</v>
      </c>
      <c r="E24" t="s">
        <v>20</v>
      </c>
      <c r="F24" t="s">
        <v>59</v>
      </c>
      <c r="G24" t="str">
        <f>"201409000818"</f>
        <v>201409000818</v>
      </c>
      <c r="H24">
        <v>792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30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1680</v>
      </c>
    </row>
    <row r="25" spans="1:30" x14ac:dyDescent="0.25">
      <c r="H25" t="s">
        <v>60</v>
      </c>
    </row>
    <row r="26" spans="1:30" x14ac:dyDescent="0.25">
      <c r="A26">
        <v>10</v>
      </c>
      <c r="B26">
        <v>614</v>
      </c>
      <c r="C26" t="s">
        <v>61</v>
      </c>
      <c r="D26" t="s">
        <v>62</v>
      </c>
      <c r="E26" t="s">
        <v>63</v>
      </c>
      <c r="F26" t="s">
        <v>64</v>
      </c>
      <c r="G26" t="str">
        <f>"201511010153"</f>
        <v>201511010153</v>
      </c>
      <c r="H26" t="s">
        <v>65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56</v>
      </c>
      <c r="W26">
        <v>392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66</v>
      </c>
    </row>
    <row r="27" spans="1:30" x14ac:dyDescent="0.25">
      <c r="H27" t="s">
        <v>67</v>
      </c>
    </row>
    <row r="28" spans="1:30" x14ac:dyDescent="0.25">
      <c r="A28">
        <v>11</v>
      </c>
      <c r="B28">
        <v>2078</v>
      </c>
      <c r="C28" t="s">
        <v>68</v>
      </c>
      <c r="D28" t="s">
        <v>69</v>
      </c>
      <c r="E28" t="s">
        <v>24</v>
      </c>
      <c r="F28" t="s">
        <v>70</v>
      </c>
      <c r="G28" t="str">
        <f>"201402011220"</f>
        <v>201402011220</v>
      </c>
      <c r="H28" t="s">
        <v>71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30</v>
      </c>
      <c r="P28">
        <v>0</v>
      </c>
      <c r="Q28">
        <v>30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72</v>
      </c>
    </row>
    <row r="29" spans="1:30" x14ac:dyDescent="0.25">
      <c r="H29" t="s">
        <v>73</v>
      </c>
    </row>
    <row r="30" spans="1:30" x14ac:dyDescent="0.25">
      <c r="A30">
        <v>12</v>
      </c>
      <c r="B30">
        <v>4266</v>
      </c>
      <c r="C30" t="s">
        <v>74</v>
      </c>
      <c r="D30" t="s">
        <v>75</v>
      </c>
      <c r="E30" t="s">
        <v>76</v>
      </c>
      <c r="F30" t="s">
        <v>77</v>
      </c>
      <c r="G30" t="str">
        <f>"201409007153"</f>
        <v>201409007153</v>
      </c>
      <c r="H30" t="s">
        <v>78</v>
      </c>
      <c r="I30">
        <v>150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79</v>
      </c>
    </row>
    <row r="31" spans="1:30" x14ac:dyDescent="0.25">
      <c r="H31" t="s">
        <v>80</v>
      </c>
    </row>
    <row r="32" spans="1:30" x14ac:dyDescent="0.25">
      <c r="A32">
        <v>13</v>
      </c>
      <c r="B32">
        <v>876</v>
      </c>
      <c r="C32" t="s">
        <v>81</v>
      </c>
      <c r="D32" t="s">
        <v>82</v>
      </c>
      <c r="E32" t="s">
        <v>19</v>
      </c>
      <c r="F32" t="s">
        <v>83</v>
      </c>
      <c r="G32" t="str">
        <f>"200712005254"</f>
        <v>200712005254</v>
      </c>
      <c r="H32">
        <v>770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1628</v>
      </c>
    </row>
    <row r="33" spans="1:30" x14ac:dyDescent="0.25">
      <c r="H33" t="s">
        <v>84</v>
      </c>
    </row>
    <row r="34" spans="1:30" x14ac:dyDescent="0.25">
      <c r="A34">
        <v>14</v>
      </c>
      <c r="B34">
        <v>3197</v>
      </c>
      <c r="C34" t="s">
        <v>85</v>
      </c>
      <c r="D34" t="s">
        <v>86</v>
      </c>
      <c r="E34" t="s">
        <v>20</v>
      </c>
      <c r="F34" t="s">
        <v>87</v>
      </c>
      <c r="G34" t="str">
        <f>"201409002457"</f>
        <v>201409002457</v>
      </c>
      <c r="H34" t="s">
        <v>88</v>
      </c>
      <c r="I34">
        <v>150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</v>
      </c>
      <c r="W34">
        <v>42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89</v>
      </c>
    </row>
    <row r="35" spans="1:30" x14ac:dyDescent="0.25">
      <c r="H35" t="s">
        <v>90</v>
      </c>
    </row>
    <row r="36" spans="1:30" x14ac:dyDescent="0.25">
      <c r="A36">
        <v>15</v>
      </c>
      <c r="B36">
        <v>3531</v>
      </c>
      <c r="C36" t="s">
        <v>91</v>
      </c>
      <c r="D36" t="s">
        <v>37</v>
      </c>
      <c r="E36" t="s">
        <v>19</v>
      </c>
      <c r="F36" t="s">
        <v>92</v>
      </c>
      <c r="G36" t="str">
        <f>"200801010011"</f>
        <v>200801010011</v>
      </c>
      <c r="H36">
        <v>682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70</v>
      </c>
      <c r="Q36">
        <v>0</v>
      </c>
      <c r="R36">
        <v>0</v>
      </c>
      <c r="S36">
        <v>0</v>
      </c>
      <c r="T36">
        <v>0</v>
      </c>
      <c r="U36">
        <v>0</v>
      </c>
      <c r="V36">
        <v>27</v>
      </c>
      <c r="W36">
        <v>189</v>
      </c>
      <c r="X36">
        <v>0</v>
      </c>
      <c r="Z36">
        <v>0</v>
      </c>
      <c r="AA36">
        <v>0</v>
      </c>
      <c r="AB36">
        <v>24</v>
      </c>
      <c r="AC36">
        <v>408</v>
      </c>
      <c r="AD36">
        <v>1619</v>
      </c>
    </row>
    <row r="37" spans="1:30" x14ac:dyDescent="0.25">
      <c r="H37" t="s">
        <v>93</v>
      </c>
    </row>
    <row r="38" spans="1:30" x14ac:dyDescent="0.25">
      <c r="A38">
        <v>16</v>
      </c>
      <c r="B38">
        <v>1115</v>
      </c>
      <c r="C38" t="s">
        <v>94</v>
      </c>
      <c r="D38" t="s">
        <v>19</v>
      </c>
      <c r="E38" t="s">
        <v>95</v>
      </c>
      <c r="F38" t="s">
        <v>96</v>
      </c>
      <c r="G38" t="str">
        <f>"201409000720"</f>
        <v>201409000720</v>
      </c>
      <c r="H38" t="s">
        <v>97</v>
      </c>
      <c r="I38">
        <v>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1</v>
      </c>
      <c r="AA38">
        <v>0</v>
      </c>
      <c r="AB38">
        <v>0</v>
      </c>
      <c r="AC38">
        <v>0</v>
      </c>
      <c r="AD38" t="s">
        <v>98</v>
      </c>
    </row>
    <row r="39" spans="1:30" x14ac:dyDescent="0.25">
      <c r="H39" t="s">
        <v>99</v>
      </c>
    </row>
    <row r="40" spans="1:30" x14ac:dyDescent="0.25">
      <c r="A40">
        <v>17</v>
      </c>
      <c r="B40">
        <v>2084</v>
      </c>
      <c r="C40" t="s">
        <v>100</v>
      </c>
      <c r="D40" t="s">
        <v>101</v>
      </c>
      <c r="E40" t="s">
        <v>20</v>
      </c>
      <c r="F40" t="s">
        <v>102</v>
      </c>
      <c r="G40" t="str">
        <f>"00317817"</f>
        <v>00317817</v>
      </c>
      <c r="H40" t="s">
        <v>103</v>
      </c>
      <c r="I40">
        <v>150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104</v>
      </c>
    </row>
    <row r="41" spans="1:30" x14ac:dyDescent="0.25">
      <c r="H41" t="s">
        <v>105</v>
      </c>
    </row>
    <row r="42" spans="1:30" x14ac:dyDescent="0.25">
      <c r="A42">
        <v>18</v>
      </c>
      <c r="B42">
        <v>2111</v>
      </c>
      <c r="C42" t="s">
        <v>106</v>
      </c>
      <c r="D42" t="s">
        <v>107</v>
      </c>
      <c r="E42" t="s">
        <v>69</v>
      </c>
      <c r="F42" t="s">
        <v>108</v>
      </c>
      <c r="G42" t="str">
        <f>"200801005482"</f>
        <v>200801005482</v>
      </c>
      <c r="H42">
        <v>759</v>
      </c>
      <c r="I42">
        <v>0</v>
      </c>
      <c r="J42">
        <v>0</v>
      </c>
      <c r="K42">
        <v>0</v>
      </c>
      <c r="L42">
        <v>200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1597</v>
      </c>
    </row>
    <row r="43" spans="1:30" x14ac:dyDescent="0.25">
      <c r="H43" t="s">
        <v>109</v>
      </c>
    </row>
    <row r="44" spans="1:30" x14ac:dyDescent="0.25">
      <c r="A44">
        <v>19</v>
      </c>
      <c r="B44">
        <v>4081</v>
      </c>
      <c r="C44" t="s">
        <v>110</v>
      </c>
      <c r="D44" t="s">
        <v>24</v>
      </c>
      <c r="E44" t="s">
        <v>20</v>
      </c>
      <c r="F44" t="s">
        <v>111</v>
      </c>
      <c r="G44" t="str">
        <f>"201510001831"</f>
        <v>201510001831</v>
      </c>
      <c r="H44">
        <v>737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>
        <v>1595</v>
      </c>
    </row>
    <row r="45" spans="1:30" x14ac:dyDescent="0.25">
      <c r="H45" t="s">
        <v>112</v>
      </c>
    </row>
    <row r="46" spans="1:30" x14ac:dyDescent="0.25">
      <c r="A46">
        <v>20</v>
      </c>
      <c r="B46">
        <v>3527</v>
      </c>
      <c r="C46" t="s">
        <v>113</v>
      </c>
      <c r="D46" t="s">
        <v>114</v>
      </c>
      <c r="E46" t="s">
        <v>115</v>
      </c>
      <c r="F46" t="s">
        <v>116</v>
      </c>
      <c r="G46" t="str">
        <f>"200802011466"</f>
        <v>200802011466</v>
      </c>
      <c r="H46">
        <v>715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78</v>
      </c>
      <c r="W46">
        <v>546</v>
      </c>
      <c r="X46">
        <v>0</v>
      </c>
      <c r="Z46">
        <v>0</v>
      </c>
      <c r="AA46">
        <v>0</v>
      </c>
      <c r="AB46">
        <v>6</v>
      </c>
      <c r="AC46">
        <v>102</v>
      </c>
      <c r="AD46">
        <v>1593</v>
      </c>
    </row>
    <row r="47" spans="1:30" x14ac:dyDescent="0.25">
      <c r="H47" t="s">
        <v>117</v>
      </c>
    </row>
    <row r="48" spans="1:30" x14ac:dyDescent="0.25">
      <c r="A48">
        <v>21</v>
      </c>
      <c r="B48">
        <v>5520</v>
      </c>
      <c r="C48" t="s">
        <v>118</v>
      </c>
      <c r="D48" t="s">
        <v>119</v>
      </c>
      <c r="E48" t="s">
        <v>19</v>
      </c>
      <c r="F48" t="s">
        <v>120</v>
      </c>
      <c r="G48" t="str">
        <f>"00287328"</f>
        <v>00287328</v>
      </c>
      <c r="H48">
        <v>792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66</v>
      </c>
      <c r="W48">
        <v>462</v>
      </c>
      <c r="X48">
        <v>0</v>
      </c>
      <c r="Z48">
        <v>0</v>
      </c>
      <c r="AA48">
        <v>0</v>
      </c>
      <c r="AB48">
        <v>18</v>
      </c>
      <c r="AC48">
        <v>306</v>
      </c>
      <c r="AD48">
        <v>1590</v>
      </c>
    </row>
    <row r="49" spans="1:30" x14ac:dyDescent="0.25">
      <c r="H49" t="s">
        <v>121</v>
      </c>
    </row>
    <row r="50" spans="1:30" x14ac:dyDescent="0.25">
      <c r="A50">
        <v>22</v>
      </c>
      <c r="B50">
        <v>5470</v>
      </c>
      <c r="C50" t="s">
        <v>122</v>
      </c>
      <c r="D50" t="s">
        <v>44</v>
      </c>
      <c r="E50" t="s">
        <v>48</v>
      </c>
      <c r="F50" t="s">
        <v>123</v>
      </c>
      <c r="G50" t="str">
        <f>"201402002374"</f>
        <v>201402002374</v>
      </c>
      <c r="H50" t="s">
        <v>124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25</v>
      </c>
      <c r="W50">
        <v>175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125</v>
      </c>
    </row>
    <row r="51" spans="1:30" x14ac:dyDescent="0.25">
      <c r="H51" t="s">
        <v>126</v>
      </c>
    </row>
    <row r="52" spans="1:30" x14ac:dyDescent="0.25">
      <c r="A52">
        <v>23</v>
      </c>
      <c r="B52">
        <v>602</v>
      </c>
      <c r="C52" t="s">
        <v>127</v>
      </c>
      <c r="D52" t="s">
        <v>31</v>
      </c>
      <c r="E52" t="s">
        <v>69</v>
      </c>
      <c r="F52" t="s">
        <v>128</v>
      </c>
      <c r="G52" t="str">
        <f>"201402006871"</f>
        <v>201402006871</v>
      </c>
      <c r="H52">
        <v>660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50</v>
      </c>
      <c r="T52">
        <v>0</v>
      </c>
      <c r="U52">
        <v>0</v>
      </c>
      <c r="V52">
        <v>61</v>
      </c>
      <c r="W52">
        <v>427</v>
      </c>
      <c r="X52">
        <v>0</v>
      </c>
      <c r="Z52">
        <v>0</v>
      </c>
      <c r="AA52">
        <v>0</v>
      </c>
      <c r="AB52">
        <v>23</v>
      </c>
      <c r="AC52">
        <v>391</v>
      </c>
      <c r="AD52">
        <v>1558</v>
      </c>
    </row>
    <row r="53" spans="1:30" x14ac:dyDescent="0.25">
      <c r="H53" t="s">
        <v>129</v>
      </c>
    </row>
    <row r="54" spans="1:30" x14ac:dyDescent="0.25">
      <c r="A54">
        <v>24</v>
      </c>
      <c r="B54">
        <v>3182</v>
      </c>
      <c r="C54" t="s">
        <v>130</v>
      </c>
      <c r="D54" t="s">
        <v>69</v>
      </c>
      <c r="E54" t="s">
        <v>131</v>
      </c>
      <c r="F54" t="s">
        <v>132</v>
      </c>
      <c r="G54" t="str">
        <f>"201410007430"</f>
        <v>201410007430</v>
      </c>
      <c r="H54" t="s">
        <v>78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33</v>
      </c>
      <c r="W54">
        <v>231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133</v>
      </c>
    </row>
    <row r="55" spans="1:30" x14ac:dyDescent="0.25">
      <c r="H55" t="s">
        <v>134</v>
      </c>
    </row>
    <row r="56" spans="1:30" x14ac:dyDescent="0.25">
      <c r="A56">
        <v>25</v>
      </c>
      <c r="B56">
        <v>837</v>
      </c>
      <c r="C56" t="s">
        <v>135</v>
      </c>
      <c r="D56" t="s">
        <v>31</v>
      </c>
      <c r="E56" t="s">
        <v>20</v>
      </c>
      <c r="F56" t="s">
        <v>136</v>
      </c>
      <c r="G56" t="str">
        <f>"201409001230"</f>
        <v>201409001230</v>
      </c>
      <c r="H56" t="s">
        <v>137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138</v>
      </c>
    </row>
    <row r="57" spans="1:30" x14ac:dyDescent="0.25">
      <c r="H57" t="s">
        <v>139</v>
      </c>
    </row>
    <row r="58" spans="1:30" x14ac:dyDescent="0.25">
      <c r="A58">
        <v>26</v>
      </c>
      <c r="B58">
        <v>599</v>
      </c>
      <c r="C58" t="s">
        <v>140</v>
      </c>
      <c r="D58" t="s">
        <v>31</v>
      </c>
      <c r="E58" t="s">
        <v>141</v>
      </c>
      <c r="F58" t="s">
        <v>142</v>
      </c>
      <c r="G58" t="str">
        <f>"00077451"</f>
        <v>00077451</v>
      </c>
      <c r="H58" t="s">
        <v>143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144</v>
      </c>
    </row>
    <row r="59" spans="1:30" x14ac:dyDescent="0.25">
      <c r="H59" t="s">
        <v>145</v>
      </c>
    </row>
    <row r="60" spans="1:30" x14ac:dyDescent="0.25">
      <c r="A60">
        <v>27</v>
      </c>
      <c r="B60">
        <v>4026</v>
      </c>
      <c r="C60" t="s">
        <v>146</v>
      </c>
      <c r="D60" t="s">
        <v>24</v>
      </c>
      <c r="E60" t="s">
        <v>19</v>
      </c>
      <c r="F60" t="s">
        <v>147</v>
      </c>
      <c r="G60" t="str">
        <f>"201409005489"</f>
        <v>201409005489</v>
      </c>
      <c r="H60">
        <v>682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>
        <v>1540</v>
      </c>
    </row>
    <row r="61" spans="1:30" x14ac:dyDescent="0.25">
      <c r="H61" t="s">
        <v>148</v>
      </c>
    </row>
    <row r="62" spans="1:30" x14ac:dyDescent="0.25">
      <c r="A62">
        <v>28</v>
      </c>
      <c r="B62">
        <v>4466</v>
      </c>
      <c r="C62" t="s">
        <v>149</v>
      </c>
      <c r="D62" t="s">
        <v>20</v>
      </c>
      <c r="E62" t="s">
        <v>107</v>
      </c>
      <c r="F62" t="s">
        <v>150</v>
      </c>
      <c r="G62" t="str">
        <f>"201410008467"</f>
        <v>201410008467</v>
      </c>
      <c r="H62" t="s">
        <v>151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152</v>
      </c>
    </row>
    <row r="63" spans="1:30" x14ac:dyDescent="0.25">
      <c r="H63" t="s">
        <v>153</v>
      </c>
    </row>
    <row r="64" spans="1:30" x14ac:dyDescent="0.25">
      <c r="A64">
        <v>29</v>
      </c>
      <c r="B64">
        <v>1568</v>
      </c>
      <c r="C64" t="s">
        <v>154</v>
      </c>
      <c r="D64" t="s">
        <v>69</v>
      </c>
      <c r="E64" t="s">
        <v>31</v>
      </c>
      <c r="F64" t="s">
        <v>155</v>
      </c>
      <c r="G64" t="str">
        <f>"201410008415"</f>
        <v>201410008415</v>
      </c>
      <c r="H64">
        <v>649</v>
      </c>
      <c r="I64">
        <v>0</v>
      </c>
      <c r="J64">
        <v>0</v>
      </c>
      <c r="K64">
        <v>0</v>
      </c>
      <c r="L64">
        <v>260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>
        <v>1527</v>
      </c>
    </row>
    <row r="65" spans="1:30" x14ac:dyDescent="0.25">
      <c r="H65" t="s">
        <v>156</v>
      </c>
    </row>
    <row r="66" spans="1:30" x14ac:dyDescent="0.25">
      <c r="A66">
        <v>30</v>
      </c>
      <c r="B66">
        <v>3039</v>
      </c>
      <c r="C66" t="s">
        <v>157</v>
      </c>
      <c r="D66" t="s">
        <v>107</v>
      </c>
      <c r="E66" t="s">
        <v>69</v>
      </c>
      <c r="F66" t="s">
        <v>158</v>
      </c>
      <c r="G66" t="str">
        <f>"201412004122"</f>
        <v>201412004122</v>
      </c>
      <c r="H66" t="s">
        <v>159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160</v>
      </c>
    </row>
    <row r="67" spans="1:30" x14ac:dyDescent="0.25">
      <c r="H67" t="s">
        <v>161</v>
      </c>
    </row>
    <row r="68" spans="1:30" x14ac:dyDescent="0.25">
      <c r="A68">
        <v>31</v>
      </c>
      <c r="B68">
        <v>496</v>
      </c>
      <c r="C68" t="s">
        <v>162</v>
      </c>
      <c r="D68" t="s">
        <v>163</v>
      </c>
      <c r="E68" t="s">
        <v>164</v>
      </c>
      <c r="F68" t="s">
        <v>165</v>
      </c>
      <c r="G68" t="str">
        <f>"201402010188"</f>
        <v>201402010188</v>
      </c>
      <c r="H68" t="s">
        <v>166</v>
      </c>
      <c r="I68">
        <v>0</v>
      </c>
      <c r="J68">
        <v>0</v>
      </c>
      <c r="K68">
        <v>0</v>
      </c>
      <c r="L68">
        <v>0</v>
      </c>
      <c r="M68">
        <v>100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167</v>
      </c>
    </row>
    <row r="69" spans="1:30" x14ac:dyDescent="0.25">
      <c r="H69" t="s">
        <v>168</v>
      </c>
    </row>
    <row r="70" spans="1:30" x14ac:dyDescent="0.25">
      <c r="A70">
        <v>32</v>
      </c>
      <c r="B70">
        <v>3002</v>
      </c>
      <c r="C70" t="s">
        <v>169</v>
      </c>
      <c r="D70" t="s">
        <v>170</v>
      </c>
      <c r="E70" t="s">
        <v>107</v>
      </c>
      <c r="F70" t="s">
        <v>171</v>
      </c>
      <c r="G70" t="str">
        <f>"201409004199"</f>
        <v>201409004199</v>
      </c>
      <c r="H70">
        <v>638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>
        <v>1496</v>
      </c>
    </row>
    <row r="71" spans="1:30" x14ac:dyDescent="0.25">
      <c r="H71" t="s">
        <v>172</v>
      </c>
    </row>
    <row r="72" spans="1:30" x14ac:dyDescent="0.25">
      <c r="A72">
        <v>33</v>
      </c>
      <c r="B72">
        <v>1064</v>
      </c>
      <c r="C72" t="s">
        <v>173</v>
      </c>
      <c r="D72" t="s">
        <v>69</v>
      </c>
      <c r="E72" t="s">
        <v>48</v>
      </c>
      <c r="F72" t="s">
        <v>174</v>
      </c>
      <c r="G72" t="str">
        <f>"200805000305"</f>
        <v>200805000305</v>
      </c>
      <c r="H72" t="s">
        <v>175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23</v>
      </c>
      <c r="W72">
        <v>161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176</v>
      </c>
    </row>
    <row r="73" spans="1:30" x14ac:dyDescent="0.25">
      <c r="H73" t="s">
        <v>177</v>
      </c>
    </row>
    <row r="74" spans="1:30" x14ac:dyDescent="0.25">
      <c r="A74">
        <v>34</v>
      </c>
      <c r="B74">
        <v>1784</v>
      </c>
      <c r="C74" t="s">
        <v>178</v>
      </c>
      <c r="D74" t="s">
        <v>179</v>
      </c>
      <c r="E74" t="s">
        <v>31</v>
      </c>
      <c r="F74" t="s">
        <v>180</v>
      </c>
      <c r="G74" t="str">
        <f>"00184051"</f>
        <v>00184051</v>
      </c>
      <c r="H74">
        <v>770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76</v>
      </c>
      <c r="W74">
        <v>532</v>
      </c>
      <c r="X74">
        <v>0</v>
      </c>
      <c r="Z74">
        <v>1</v>
      </c>
      <c r="AA74">
        <v>0</v>
      </c>
      <c r="AB74">
        <v>8</v>
      </c>
      <c r="AC74">
        <v>136</v>
      </c>
      <c r="AD74">
        <v>1468</v>
      </c>
    </row>
    <row r="75" spans="1:30" x14ac:dyDescent="0.25">
      <c r="H75" t="s">
        <v>181</v>
      </c>
    </row>
    <row r="76" spans="1:30" x14ac:dyDescent="0.25">
      <c r="A76">
        <v>35</v>
      </c>
      <c r="B76">
        <v>170</v>
      </c>
      <c r="C76" t="s">
        <v>182</v>
      </c>
      <c r="D76" t="s">
        <v>183</v>
      </c>
      <c r="E76" t="s">
        <v>19</v>
      </c>
      <c r="F76" t="s">
        <v>184</v>
      </c>
      <c r="G76" t="str">
        <f>"00278950"</f>
        <v>00278950</v>
      </c>
      <c r="H76">
        <v>704</v>
      </c>
      <c r="I76">
        <v>0</v>
      </c>
      <c r="J76">
        <v>0</v>
      </c>
      <c r="K76">
        <v>0</v>
      </c>
      <c r="L76">
        <v>0</v>
      </c>
      <c r="M76">
        <v>100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1462</v>
      </c>
    </row>
    <row r="77" spans="1:30" x14ac:dyDescent="0.25">
      <c r="H77" t="s">
        <v>185</v>
      </c>
    </row>
    <row r="78" spans="1:30" x14ac:dyDescent="0.25">
      <c r="A78">
        <v>36</v>
      </c>
      <c r="B78">
        <v>4859</v>
      </c>
      <c r="C78" t="s">
        <v>186</v>
      </c>
      <c r="D78" t="s">
        <v>187</v>
      </c>
      <c r="E78" t="s">
        <v>19</v>
      </c>
      <c r="F78" t="s">
        <v>188</v>
      </c>
      <c r="G78" t="str">
        <f>"00360589"</f>
        <v>00360589</v>
      </c>
      <c r="H78" t="s">
        <v>189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65</v>
      </c>
      <c r="W78">
        <v>455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190</v>
      </c>
    </row>
    <row r="79" spans="1:30" x14ac:dyDescent="0.25">
      <c r="H79" t="s">
        <v>191</v>
      </c>
    </row>
    <row r="80" spans="1:30" x14ac:dyDescent="0.25">
      <c r="A80">
        <v>37</v>
      </c>
      <c r="B80">
        <v>2115</v>
      </c>
      <c r="C80" t="s">
        <v>192</v>
      </c>
      <c r="D80" t="s">
        <v>107</v>
      </c>
      <c r="E80" t="s">
        <v>69</v>
      </c>
      <c r="F80" t="s">
        <v>193</v>
      </c>
      <c r="G80" t="str">
        <f>"00148401"</f>
        <v>00148401</v>
      </c>
      <c r="H80">
        <v>660</v>
      </c>
      <c r="I80">
        <v>150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2</v>
      </c>
      <c r="AA80">
        <v>0</v>
      </c>
      <c r="AB80">
        <v>0</v>
      </c>
      <c r="AC80">
        <v>0</v>
      </c>
      <c r="AD80">
        <v>1428</v>
      </c>
    </row>
    <row r="81" spans="1:30" x14ac:dyDescent="0.25">
      <c r="H81" t="s">
        <v>194</v>
      </c>
    </row>
    <row r="82" spans="1:30" x14ac:dyDescent="0.25">
      <c r="A82">
        <v>38</v>
      </c>
      <c r="B82">
        <v>3021</v>
      </c>
      <c r="C82" t="s">
        <v>195</v>
      </c>
      <c r="D82" t="s">
        <v>69</v>
      </c>
      <c r="E82" t="s">
        <v>196</v>
      </c>
      <c r="F82" t="s">
        <v>197</v>
      </c>
      <c r="G82" t="str">
        <f>"201412007122"</f>
        <v>201412007122</v>
      </c>
      <c r="H82" t="s">
        <v>198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42</v>
      </c>
      <c r="W82">
        <v>294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199</v>
      </c>
    </row>
    <row r="83" spans="1:30" x14ac:dyDescent="0.25">
      <c r="H83" t="s">
        <v>200</v>
      </c>
    </row>
    <row r="84" spans="1:30" x14ac:dyDescent="0.25">
      <c r="A84">
        <v>39</v>
      </c>
      <c r="B84">
        <v>2716</v>
      </c>
      <c r="C84" t="s">
        <v>201</v>
      </c>
      <c r="D84" t="s">
        <v>69</v>
      </c>
      <c r="E84" t="s">
        <v>31</v>
      </c>
      <c r="F84" t="s">
        <v>202</v>
      </c>
      <c r="G84" t="str">
        <f>"200801006049"</f>
        <v>200801006049</v>
      </c>
      <c r="H84" t="s">
        <v>203</v>
      </c>
      <c r="I84">
        <v>150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204</v>
      </c>
    </row>
    <row r="85" spans="1:30" x14ac:dyDescent="0.25">
      <c r="H85" t="s">
        <v>205</v>
      </c>
    </row>
    <row r="86" spans="1:30" x14ac:dyDescent="0.25">
      <c r="A86">
        <v>40</v>
      </c>
      <c r="B86">
        <v>4324</v>
      </c>
      <c r="C86" t="s">
        <v>206</v>
      </c>
      <c r="D86" t="s">
        <v>207</v>
      </c>
      <c r="E86" t="s">
        <v>208</v>
      </c>
      <c r="F86" t="s">
        <v>209</v>
      </c>
      <c r="G86" t="str">
        <f>"00257089"</f>
        <v>00257089</v>
      </c>
      <c r="H86" t="s">
        <v>210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211</v>
      </c>
    </row>
    <row r="87" spans="1:30" x14ac:dyDescent="0.25">
      <c r="H87" t="s">
        <v>212</v>
      </c>
    </row>
    <row r="88" spans="1:30" x14ac:dyDescent="0.25">
      <c r="A88">
        <v>41</v>
      </c>
      <c r="B88">
        <v>952</v>
      </c>
      <c r="C88" t="s">
        <v>213</v>
      </c>
      <c r="D88" t="s">
        <v>20</v>
      </c>
      <c r="E88" t="s">
        <v>214</v>
      </c>
      <c r="F88" t="s">
        <v>215</v>
      </c>
      <c r="G88" t="str">
        <f>"201406000026"</f>
        <v>201406000026</v>
      </c>
      <c r="H88" t="s">
        <v>216</v>
      </c>
      <c r="I88">
        <v>0</v>
      </c>
      <c r="J88">
        <v>0</v>
      </c>
      <c r="K88">
        <v>0</v>
      </c>
      <c r="L88">
        <v>0</v>
      </c>
      <c r="M88">
        <v>0</v>
      </c>
      <c r="N88">
        <v>50</v>
      </c>
      <c r="O88">
        <v>0</v>
      </c>
      <c r="P88">
        <v>50</v>
      </c>
      <c r="Q88">
        <v>0</v>
      </c>
      <c r="R88">
        <v>0</v>
      </c>
      <c r="S88">
        <v>0</v>
      </c>
      <c r="T88">
        <v>0</v>
      </c>
      <c r="U88">
        <v>0</v>
      </c>
      <c r="V88">
        <v>17</v>
      </c>
      <c r="W88">
        <v>119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217</v>
      </c>
    </row>
    <row r="89" spans="1:30" x14ac:dyDescent="0.25">
      <c r="H89" t="s">
        <v>218</v>
      </c>
    </row>
    <row r="90" spans="1:30" x14ac:dyDescent="0.25">
      <c r="A90">
        <v>42</v>
      </c>
      <c r="B90">
        <v>1296</v>
      </c>
      <c r="C90" t="s">
        <v>219</v>
      </c>
      <c r="D90" t="s">
        <v>214</v>
      </c>
      <c r="E90" t="s">
        <v>69</v>
      </c>
      <c r="F90" t="s">
        <v>220</v>
      </c>
      <c r="G90" t="str">
        <f>"00154989"</f>
        <v>00154989</v>
      </c>
      <c r="H90" t="s">
        <v>221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222</v>
      </c>
    </row>
    <row r="91" spans="1:30" x14ac:dyDescent="0.25">
      <c r="H91" t="s">
        <v>223</v>
      </c>
    </row>
    <row r="92" spans="1:30" x14ac:dyDescent="0.25">
      <c r="A92">
        <v>43</v>
      </c>
      <c r="B92">
        <v>5083</v>
      </c>
      <c r="C92" t="s">
        <v>224</v>
      </c>
      <c r="D92" t="s">
        <v>225</v>
      </c>
      <c r="E92" t="s">
        <v>69</v>
      </c>
      <c r="F92" t="s">
        <v>226</v>
      </c>
      <c r="G92" t="str">
        <f>"201402002997"</f>
        <v>201402002997</v>
      </c>
      <c r="H92" t="s">
        <v>227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2</v>
      </c>
      <c r="AA92">
        <v>0</v>
      </c>
      <c r="AB92">
        <v>0</v>
      </c>
      <c r="AC92">
        <v>0</v>
      </c>
      <c r="AD92" t="s">
        <v>228</v>
      </c>
    </row>
    <row r="93" spans="1:30" x14ac:dyDescent="0.25">
      <c r="H93" t="s">
        <v>229</v>
      </c>
    </row>
    <row r="94" spans="1:30" x14ac:dyDescent="0.25">
      <c r="A94">
        <v>44</v>
      </c>
      <c r="B94">
        <v>2420</v>
      </c>
      <c r="C94" t="s">
        <v>230</v>
      </c>
      <c r="D94" t="s">
        <v>20</v>
      </c>
      <c r="E94" t="s">
        <v>231</v>
      </c>
      <c r="F94" t="s">
        <v>232</v>
      </c>
      <c r="G94" t="str">
        <f>"00313095"</f>
        <v>00313095</v>
      </c>
      <c r="H94" t="s">
        <v>233</v>
      </c>
      <c r="I94">
        <v>0</v>
      </c>
      <c r="J94">
        <v>0</v>
      </c>
      <c r="K94">
        <v>0</v>
      </c>
      <c r="L94">
        <v>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43</v>
      </c>
      <c r="W94">
        <v>301</v>
      </c>
      <c r="X94">
        <v>0</v>
      </c>
      <c r="Z94">
        <v>0</v>
      </c>
      <c r="AA94">
        <v>0</v>
      </c>
      <c r="AB94">
        <v>8</v>
      </c>
      <c r="AC94">
        <v>136</v>
      </c>
      <c r="AD94" t="s">
        <v>234</v>
      </c>
    </row>
    <row r="95" spans="1:30" x14ac:dyDescent="0.25">
      <c r="H95" t="s">
        <v>235</v>
      </c>
    </row>
    <row r="96" spans="1:30" x14ac:dyDescent="0.25">
      <c r="A96">
        <v>45</v>
      </c>
      <c r="B96">
        <v>471</v>
      </c>
      <c r="C96" t="s">
        <v>236</v>
      </c>
      <c r="D96" t="s">
        <v>237</v>
      </c>
      <c r="E96" t="s">
        <v>19</v>
      </c>
      <c r="F96" t="s">
        <v>238</v>
      </c>
      <c r="G96" t="str">
        <f>"201410011544"</f>
        <v>201410011544</v>
      </c>
      <c r="H96">
        <v>704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1322</v>
      </c>
    </row>
    <row r="97" spans="1:30" x14ac:dyDescent="0.25">
      <c r="H97" t="s">
        <v>239</v>
      </c>
    </row>
    <row r="98" spans="1:30" x14ac:dyDescent="0.25">
      <c r="A98">
        <v>46</v>
      </c>
      <c r="B98">
        <v>1624</v>
      </c>
      <c r="C98" t="s">
        <v>164</v>
      </c>
      <c r="D98" t="s">
        <v>231</v>
      </c>
      <c r="E98" t="s">
        <v>240</v>
      </c>
      <c r="F98" t="s">
        <v>241</v>
      </c>
      <c r="G98" t="str">
        <f>"200802006715"</f>
        <v>200802006715</v>
      </c>
      <c r="H98" t="s">
        <v>27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242</v>
      </c>
    </row>
    <row r="99" spans="1:30" x14ac:dyDescent="0.25">
      <c r="H99" t="s">
        <v>243</v>
      </c>
    </row>
    <row r="100" spans="1:30" x14ac:dyDescent="0.25">
      <c r="A100">
        <v>47</v>
      </c>
      <c r="B100">
        <v>4221</v>
      </c>
      <c r="C100" t="s">
        <v>244</v>
      </c>
      <c r="D100" t="s">
        <v>245</v>
      </c>
      <c r="E100" t="s">
        <v>240</v>
      </c>
      <c r="F100" t="s">
        <v>246</v>
      </c>
      <c r="G100" t="str">
        <f>"201412002509"</f>
        <v>201412002509</v>
      </c>
      <c r="H100" t="s">
        <v>247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248</v>
      </c>
    </row>
    <row r="101" spans="1:30" x14ac:dyDescent="0.25">
      <c r="H101" t="s">
        <v>249</v>
      </c>
    </row>
    <row r="102" spans="1:30" x14ac:dyDescent="0.25">
      <c r="A102">
        <v>48</v>
      </c>
      <c r="B102">
        <v>1232</v>
      </c>
      <c r="C102" t="s">
        <v>250</v>
      </c>
      <c r="D102" t="s">
        <v>208</v>
      </c>
      <c r="E102" t="s">
        <v>24</v>
      </c>
      <c r="F102" t="s">
        <v>251</v>
      </c>
      <c r="G102" t="str">
        <f>"00210212"</f>
        <v>00210212</v>
      </c>
      <c r="H102">
        <v>693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1311</v>
      </c>
    </row>
    <row r="103" spans="1:30" x14ac:dyDescent="0.25">
      <c r="H103" t="s">
        <v>252</v>
      </c>
    </row>
    <row r="104" spans="1:30" x14ac:dyDescent="0.25">
      <c r="A104">
        <v>49</v>
      </c>
      <c r="B104">
        <v>1650</v>
      </c>
      <c r="C104" t="s">
        <v>253</v>
      </c>
      <c r="D104" t="s">
        <v>24</v>
      </c>
      <c r="E104" t="s">
        <v>208</v>
      </c>
      <c r="F104" t="s">
        <v>254</v>
      </c>
      <c r="G104" t="str">
        <f>"00258107"</f>
        <v>00258107</v>
      </c>
      <c r="H104">
        <v>671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82</v>
      </c>
      <c r="W104">
        <v>574</v>
      </c>
      <c r="X104">
        <v>0</v>
      </c>
      <c r="Z104">
        <v>0</v>
      </c>
      <c r="AA104">
        <v>0</v>
      </c>
      <c r="AB104">
        <v>2</v>
      </c>
      <c r="AC104">
        <v>34</v>
      </c>
      <c r="AD104">
        <v>1309</v>
      </c>
    </row>
    <row r="105" spans="1:30" x14ac:dyDescent="0.25">
      <c r="H105" t="s">
        <v>255</v>
      </c>
    </row>
    <row r="106" spans="1:30" x14ac:dyDescent="0.25">
      <c r="A106">
        <v>50</v>
      </c>
      <c r="B106">
        <v>1682</v>
      </c>
      <c r="C106" t="s">
        <v>256</v>
      </c>
      <c r="D106" t="s">
        <v>24</v>
      </c>
      <c r="E106" t="s">
        <v>257</v>
      </c>
      <c r="F106" t="s">
        <v>258</v>
      </c>
      <c r="G106" t="str">
        <f>"00243480"</f>
        <v>00243480</v>
      </c>
      <c r="H106" t="s">
        <v>259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260</v>
      </c>
    </row>
    <row r="107" spans="1:30" x14ac:dyDescent="0.25">
      <c r="H107" t="s">
        <v>261</v>
      </c>
    </row>
    <row r="108" spans="1:30" x14ac:dyDescent="0.25">
      <c r="A108">
        <v>51</v>
      </c>
      <c r="B108">
        <v>3669</v>
      </c>
      <c r="C108" t="s">
        <v>262</v>
      </c>
      <c r="D108" t="s">
        <v>263</v>
      </c>
      <c r="E108" t="s">
        <v>264</v>
      </c>
      <c r="F108" t="s">
        <v>265</v>
      </c>
      <c r="G108" t="str">
        <f>"201410002820"</f>
        <v>201410002820</v>
      </c>
      <c r="H108">
        <v>682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>
        <v>1300</v>
      </c>
    </row>
    <row r="109" spans="1:30" x14ac:dyDescent="0.25">
      <c r="H109" t="s">
        <v>266</v>
      </c>
    </row>
    <row r="110" spans="1:30" x14ac:dyDescent="0.25">
      <c r="A110">
        <v>52</v>
      </c>
      <c r="B110">
        <v>1104</v>
      </c>
      <c r="C110" t="s">
        <v>267</v>
      </c>
      <c r="D110" t="s">
        <v>44</v>
      </c>
      <c r="E110" t="s">
        <v>208</v>
      </c>
      <c r="F110" t="s">
        <v>268</v>
      </c>
      <c r="G110" t="str">
        <f>"00217724"</f>
        <v>00217724</v>
      </c>
      <c r="H110">
        <v>682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1300</v>
      </c>
    </row>
    <row r="111" spans="1:30" x14ac:dyDescent="0.25">
      <c r="H111" t="s">
        <v>269</v>
      </c>
    </row>
    <row r="112" spans="1:30" x14ac:dyDescent="0.25">
      <c r="A112">
        <v>53</v>
      </c>
      <c r="B112">
        <v>534</v>
      </c>
      <c r="C112" t="s">
        <v>270</v>
      </c>
      <c r="D112" t="s">
        <v>107</v>
      </c>
      <c r="E112" t="s">
        <v>271</v>
      </c>
      <c r="F112" t="s">
        <v>272</v>
      </c>
      <c r="G112" t="str">
        <f>"201401000385"</f>
        <v>201401000385</v>
      </c>
      <c r="H112" t="s">
        <v>273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59</v>
      </c>
      <c r="W112">
        <v>413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274</v>
      </c>
    </row>
    <row r="113" spans="1:30" x14ac:dyDescent="0.25">
      <c r="H113" t="s">
        <v>275</v>
      </c>
    </row>
    <row r="114" spans="1:30" x14ac:dyDescent="0.25">
      <c r="A114">
        <v>54</v>
      </c>
      <c r="B114">
        <v>487</v>
      </c>
      <c r="C114" t="s">
        <v>276</v>
      </c>
      <c r="D114" t="s">
        <v>277</v>
      </c>
      <c r="E114" t="s">
        <v>278</v>
      </c>
      <c r="F114" t="s">
        <v>279</v>
      </c>
      <c r="G114" t="str">
        <f>"201502002952"</f>
        <v>201502002952</v>
      </c>
      <c r="H114" t="s">
        <v>259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26</v>
      </c>
      <c r="W114">
        <v>182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280</v>
      </c>
    </row>
    <row r="115" spans="1:30" x14ac:dyDescent="0.25">
      <c r="H115" t="s">
        <v>281</v>
      </c>
    </row>
    <row r="116" spans="1:30" x14ac:dyDescent="0.25">
      <c r="A116">
        <v>55</v>
      </c>
      <c r="B116">
        <v>5265</v>
      </c>
      <c r="C116" t="s">
        <v>282</v>
      </c>
      <c r="D116" t="s">
        <v>283</v>
      </c>
      <c r="E116" t="s">
        <v>284</v>
      </c>
      <c r="F116" t="s">
        <v>285</v>
      </c>
      <c r="G116" t="str">
        <f>"00159298"</f>
        <v>00159298</v>
      </c>
      <c r="H116" t="s">
        <v>286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52</v>
      </c>
      <c r="W116">
        <v>364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287</v>
      </c>
    </row>
    <row r="117" spans="1:30" x14ac:dyDescent="0.25">
      <c r="H117" t="s">
        <v>288</v>
      </c>
    </row>
    <row r="118" spans="1:30" x14ac:dyDescent="0.25">
      <c r="A118">
        <v>56</v>
      </c>
      <c r="B118">
        <v>934</v>
      </c>
      <c r="C118" t="s">
        <v>289</v>
      </c>
      <c r="D118" t="s">
        <v>290</v>
      </c>
      <c r="E118" t="s">
        <v>25</v>
      </c>
      <c r="F118" t="s">
        <v>291</v>
      </c>
      <c r="G118" t="str">
        <f>"200712004654"</f>
        <v>200712004654</v>
      </c>
      <c r="H118" t="s">
        <v>292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293</v>
      </c>
    </row>
    <row r="119" spans="1:30" x14ac:dyDescent="0.25">
      <c r="H119" t="s">
        <v>294</v>
      </c>
    </row>
    <row r="120" spans="1:30" x14ac:dyDescent="0.25">
      <c r="A120">
        <v>57</v>
      </c>
      <c r="B120">
        <v>5115</v>
      </c>
      <c r="C120" t="s">
        <v>295</v>
      </c>
      <c r="D120" t="s">
        <v>296</v>
      </c>
      <c r="E120" t="s">
        <v>214</v>
      </c>
      <c r="F120" t="s">
        <v>297</v>
      </c>
      <c r="G120" t="str">
        <f>"201410004284"</f>
        <v>201410004284</v>
      </c>
      <c r="H120" t="s">
        <v>298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1</v>
      </c>
      <c r="AA120">
        <v>0</v>
      </c>
      <c r="AB120">
        <v>0</v>
      </c>
      <c r="AC120">
        <v>0</v>
      </c>
      <c r="AD120" t="s">
        <v>299</v>
      </c>
    </row>
    <row r="121" spans="1:30" x14ac:dyDescent="0.25">
      <c r="H121" t="s">
        <v>300</v>
      </c>
    </row>
    <row r="122" spans="1:30" x14ac:dyDescent="0.25">
      <c r="A122">
        <v>58</v>
      </c>
      <c r="B122">
        <v>4574</v>
      </c>
      <c r="C122" t="s">
        <v>301</v>
      </c>
      <c r="D122" t="s">
        <v>302</v>
      </c>
      <c r="E122" t="s">
        <v>69</v>
      </c>
      <c r="F122" t="s">
        <v>303</v>
      </c>
      <c r="G122" t="str">
        <f>"200802006476"</f>
        <v>200802006476</v>
      </c>
      <c r="H122" t="s">
        <v>304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71</v>
      </c>
      <c r="W122">
        <v>497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305</v>
      </c>
    </row>
    <row r="123" spans="1:30" x14ac:dyDescent="0.25">
      <c r="H123" t="s">
        <v>306</v>
      </c>
    </row>
    <row r="124" spans="1:30" x14ac:dyDescent="0.25">
      <c r="A124">
        <v>59</v>
      </c>
      <c r="B124">
        <v>2030</v>
      </c>
      <c r="C124" t="s">
        <v>307</v>
      </c>
      <c r="D124" t="s">
        <v>308</v>
      </c>
      <c r="E124" t="s">
        <v>231</v>
      </c>
      <c r="F124" t="s">
        <v>309</v>
      </c>
      <c r="G124" t="str">
        <f>"00323110"</f>
        <v>00323110</v>
      </c>
      <c r="H124">
        <v>649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1267</v>
      </c>
    </row>
    <row r="125" spans="1:30" x14ac:dyDescent="0.25">
      <c r="H125" t="s">
        <v>310</v>
      </c>
    </row>
    <row r="126" spans="1:30" x14ac:dyDescent="0.25">
      <c r="A126">
        <v>60</v>
      </c>
      <c r="B126">
        <v>1751</v>
      </c>
      <c r="C126" t="s">
        <v>311</v>
      </c>
      <c r="D126" t="s">
        <v>24</v>
      </c>
      <c r="E126" t="s">
        <v>19</v>
      </c>
      <c r="F126" t="s">
        <v>312</v>
      </c>
      <c r="G126" t="str">
        <f>"00285569"</f>
        <v>00285569</v>
      </c>
      <c r="H126">
        <v>649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1267</v>
      </c>
    </row>
    <row r="127" spans="1:30" x14ac:dyDescent="0.25">
      <c r="H127" t="s">
        <v>313</v>
      </c>
    </row>
    <row r="128" spans="1:30" x14ac:dyDescent="0.25">
      <c r="A128">
        <v>61</v>
      </c>
      <c r="B128">
        <v>5268</v>
      </c>
      <c r="C128" t="s">
        <v>314</v>
      </c>
      <c r="D128" t="s">
        <v>19</v>
      </c>
      <c r="E128" t="s">
        <v>107</v>
      </c>
      <c r="F128" t="s">
        <v>315</v>
      </c>
      <c r="G128" t="str">
        <f>"00263658"</f>
        <v>00263658</v>
      </c>
      <c r="H128" t="s">
        <v>259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74</v>
      </c>
      <c r="W128">
        <v>518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316</v>
      </c>
    </row>
    <row r="129" spans="1:30" x14ac:dyDescent="0.25">
      <c r="H129" t="s">
        <v>317</v>
      </c>
    </row>
    <row r="130" spans="1:30" x14ac:dyDescent="0.25">
      <c r="A130">
        <v>62</v>
      </c>
      <c r="B130">
        <v>1809</v>
      </c>
      <c r="C130" t="s">
        <v>318</v>
      </c>
      <c r="D130" t="s">
        <v>319</v>
      </c>
      <c r="E130" t="s">
        <v>320</v>
      </c>
      <c r="F130" t="s">
        <v>321</v>
      </c>
      <c r="G130" t="str">
        <f>"00285172"</f>
        <v>00285172</v>
      </c>
      <c r="H130">
        <v>627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1245</v>
      </c>
    </row>
    <row r="131" spans="1:30" x14ac:dyDescent="0.25">
      <c r="H131" t="s">
        <v>322</v>
      </c>
    </row>
    <row r="132" spans="1:30" x14ac:dyDescent="0.25">
      <c r="A132">
        <v>63</v>
      </c>
      <c r="B132">
        <v>3109</v>
      </c>
      <c r="C132" t="s">
        <v>323</v>
      </c>
      <c r="D132" t="s">
        <v>14</v>
      </c>
      <c r="E132" t="s">
        <v>31</v>
      </c>
      <c r="F132" t="s">
        <v>324</v>
      </c>
      <c r="G132" t="str">
        <f>"00359158"</f>
        <v>00359158</v>
      </c>
      <c r="H132">
        <v>627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1245</v>
      </c>
    </row>
    <row r="133" spans="1:30" x14ac:dyDescent="0.25">
      <c r="H133" t="s">
        <v>325</v>
      </c>
    </row>
    <row r="134" spans="1:30" x14ac:dyDescent="0.25">
      <c r="A134">
        <v>64</v>
      </c>
      <c r="B134">
        <v>670</v>
      </c>
      <c r="C134" t="s">
        <v>326</v>
      </c>
      <c r="D134" t="s">
        <v>327</v>
      </c>
      <c r="E134" t="s">
        <v>196</v>
      </c>
      <c r="F134" t="s">
        <v>328</v>
      </c>
      <c r="G134" t="str">
        <f>"201402003892"</f>
        <v>201402003892</v>
      </c>
      <c r="H134" t="s">
        <v>329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41</v>
      </c>
      <c r="W134">
        <v>287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330</v>
      </c>
    </row>
    <row r="135" spans="1:30" x14ac:dyDescent="0.25">
      <c r="H135" t="s">
        <v>331</v>
      </c>
    </row>
    <row r="136" spans="1:30" x14ac:dyDescent="0.25">
      <c r="A136">
        <v>65</v>
      </c>
      <c r="B136">
        <v>4100</v>
      </c>
      <c r="C136" t="s">
        <v>332</v>
      </c>
      <c r="D136" t="s">
        <v>44</v>
      </c>
      <c r="E136" t="s">
        <v>24</v>
      </c>
      <c r="F136" t="s">
        <v>333</v>
      </c>
      <c r="G136" t="str">
        <f>"00007806"</f>
        <v>00007806</v>
      </c>
      <c r="H136" t="s">
        <v>334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33</v>
      </c>
      <c r="W136">
        <v>231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335</v>
      </c>
    </row>
    <row r="137" spans="1:30" x14ac:dyDescent="0.25">
      <c r="H137" t="s">
        <v>336</v>
      </c>
    </row>
    <row r="138" spans="1:30" x14ac:dyDescent="0.25">
      <c r="A138">
        <v>66</v>
      </c>
      <c r="B138">
        <v>4108</v>
      </c>
      <c r="C138" t="s">
        <v>337</v>
      </c>
      <c r="D138" t="s">
        <v>338</v>
      </c>
      <c r="E138" t="s">
        <v>31</v>
      </c>
      <c r="F138" t="s">
        <v>339</v>
      </c>
      <c r="G138" t="str">
        <f>"00003841"</f>
        <v>00003841</v>
      </c>
      <c r="H138" t="s">
        <v>227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54</v>
      </c>
      <c r="W138">
        <v>378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340</v>
      </c>
    </row>
    <row r="139" spans="1:30" x14ac:dyDescent="0.25">
      <c r="H139" t="s">
        <v>341</v>
      </c>
    </row>
    <row r="140" spans="1:30" x14ac:dyDescent="0.25">
      <c r="A140">
        <v>67</v>
      </c>
      <c r="B140">
        <v>2993</v>
      </c>
      <c r="C140" t="s">
        <v>342</v>
      </c>
      <c r="D140" t="s">
        <v>19</v>
      </c>
      <c r="E140" t="s">
        <v>24</v>
      </c>
      <c r="F140" t="s">
        <v>343</v>
      </c>
      <c r="G140" t="str">
        <f>"201504002201"</f>
        <v>201504002201</v>
      </c>
      <c r="H140" t="s">
        <v>292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344</v>
      </c>
    </row>
    <row r="141" spans="1:30" x14ac:dyDescent="0.25">
      <c r="H141" t="s">
        <v>345</v>
      </c>
    </row>
    <row r="142" spans="1:30" x14ac:dyDescent="0.25">
      <c r="A142">
        <v>68</v>
      </c>
      <c r="B142">
        <v>5403</v>
      </c>
      <c r="C142" t="s">
        <v>346</v>
      </c>
      <c r="D142" t="s">
        <v>319</v>
      </c>
      <c r="E142" t="s">
        <v>63</v>
      </c>
      <c r="F142" t="s">
        <v>347</v>
      </c>
      <c r="G142" t="str">
        <f>"201412001484"</f>
        <v>201412001484</v>
      </c>
      <c r="H142" t="s">
        <v>348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0</v>
      </c>
      <c r="Q142">
        <v>30</v>
      </c>
      <c r="R142">
        <v>0</v>
      </c>
      <c r="S142">
        <v>0</v>
      </c>
      <c r="T142">
        <v>0</v>
      </c>
      <c r="U142">
        <v>0</v>
      </c>
      <c r="V142">
        <v>55</v>
      </c>
      <c r="W142">
        <v>385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349</v>
      </c>
    </row>
    <row r="143" spans="1:30" x14ac:dyDescent="0.25">
      <c r="H143" t="s">
        <v>350</v>
      </c>
    </row>
    <row r="144" spans="1:30" x14ac:dyDescent="0.25">
      <c r="A144">
        <v>69</v>
      </c>
      <c r="B144">
        <v>1388</v>
      </c>
      <c r="C144" t="s">
        <v>351</v>
      </c>
      <c r="D144" t="s">
        <v>352</v>
      </c>
      <c r="E144" t="s">
        <v>24</v>
      </c>
      <c r="F144" t="s">
        <v>353</v>
      </c>
      <c r="G144" t="str">
        <f>"201409001835"</f>
        <v>201409001835</v>
      </c>
      <c r="H144">
        <v>660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17</v>
      </c>
      <c r="W144">
        <v>119</v>
      </c>
      <c r="X144">
        <v>0</v>
      </c>
      <c r="Z144">
        <v>0</v>
      </c>
      <c r="AA144">
        <v>0</v>
      </c>
      <c r="AB144">
        <v>16</v>
      </c>
      <c r="AC144">
        <v>272</v>
      </c>
      <c r="AD144">
        <v>1081</v>
      </c>
    </row>
    <row r="145" spans="1:30" x14ac:dyDescent="0.25">
      <c r="H145" t="s">
        <v>354</v>
      </c>
    </row>
    <row r="146" spans="1:30" x14ac:dyDescent="0.25">
      <c r="A146">
        <v>70</v>
      </c>
      <c r="B146">
        <v>326</v>
      </c>
      <c r="C146" t="s">
        <v>355</v>
      </c>
      <c r="D146" t="s">
        <v>24</v>
      </c>
      <c r="E146" t="s">
        <v>338</v>
      </c>
      <c r="F146" t="s">
        <v>356</v>
      </c>
      <c r="G146" t="str">
        <f>"201409003169"</f>
        <v>201409003169</v>
      </c>
      <c r="H146" t="s">
        <v>357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39</v>
      </c>
      <c r="W146">
        <v>273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358</v>
      </c>
    </row>
    <row r="147" spans="1:30" x14ac:dyDescent="0.25">
      <c r="H147" t="s">
        <v>359</v>
      </c>
    </row>
    <row r="148" spans="1:30" x14ac:dyDescent="0.25">
      <c r="A148">
        <v>71</v>
      </c>
      <c r="B148">
        <v>1725</v>
      </c>
      <c r="C148" t="s">
        <v>360</v>
      </c>
      <c r="D148" t="s">
        <v>361</v>
      </c>
      <c r="E148" t="s">
        <v>362</v>
      </c>
      <c r="F148" t="s">
        <v>363</v>
      </c>
      <c r="G148" t="str">
        <f>"201412004614"</f>
        <v>201412004614</v>
      </c>
      <c r="H148">
        <v>682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50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Z148">
        <v>0</v>
      </c>
      <c r="AA148">
        <v>0</v>
      </c>
      <c r="AB148">
        <v>7</v>
      </c>
      <c r="AC148">
        <v>119</v>
      </c>
      <c r="AD148">
        <v>1051</v>
      </c>
    </row>
    <row r="149" spans="1:30" x14ac:dyDescent="0.25">
      <c r="H149" t="s">
        <v>364</v>
      </c>
    </row>
    <row r="150" spans="1:30" x14ac:dyDescent="0.25">
      <c r="A150">
        <v>72</v>
      </c>
      <c r="B150">
        <v>4222</v>
      </c>
      <c r="C150" t="s">
        <v>365</v>
      </c>
      <c r="D150" t="s">
        <v>366</v>
      </c>
      <c r="E150" t="s">
        <v>20</v>
      </c>
      <c r="F150" t="s">
        <v>367</v>
      </c>
      <c r="G150" t="str">
        <f>"00186096"</f>
        <v>00186096</v>
      </c>
      <c r="H150" t="s">
        <v>368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23</v>
      </c>
      <c r="W150">
        <v>161</v>
      </c>
      <c r="X150">
        <v>0</v>
      </c>
      <c r="Z150">
        <v>0</v>
      </c>
      <c r="AA150">
        <v>0</v>
      </c>
      <c r="AB150">
        <v>10</v>
      </c>
      <c r="AC150">
        <v>170</v>
      </c>
      <c r="AD150" t="s">
        <v>369</v>
      </c>
    </row>
    <row r="151" spans="1:30" x14ac:dyDescent="0.25">
      <c r="H151" t="s">
        <v>370</v>
      </c>
    </row>
    <row r="152" spans="1:30" x14ac:dyDescent="0.25">
      <c r="A152">
        <v>73</v>
      </c>
      <c r="B152">
        <v>5696</v>
      </c>
      <c r="C152" t="s">
        <v>371</v>
      </c>
      <c r="D152" t="s">
        <v>24</v>
      </c>
      <c r="E152" t="s">
        <v>327</v>
      </c>
      <c r="F152" t="s">
        <v>372</v>
      </c>
      <c r="G152" t="str">
        <f>"00140833"</f>
        <v>00140833</v>
      </c>
      <c r="H152" t="s">
        <v>373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29</v>
      </c>
      <c r="W152">
        <v>203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374</v>
      </c>
    </row>
    <row r="153" spans="1:30" x14ac:dyDescent="0.25">
      <c r="H153" t="s">
        <v>375</v>
      </c>
    </row>
    <row r="154" spans="1:30" x14ac:dyDescent="0.25">
      <c r="A154">
        <v>74</v>
      </c>
      <c r="B154">
        <v>4855</v>
      </c>
      <c r="C154" t="s">
        <v>376</v>
      </c>
      <c r="D154" t="s">
        <v>264</v>
      </c>
      <c r="E154" t="s">
        <v>31</v>
      </c>
      <c r="F154" t="s">
        <v>377</v>
      </c>
      <c r="G154" t="str">
        <f>"00138449"</f>
        <v>00138449</v>
      </c>
      <c r="H154" t="s">
        <v>378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35</v>
      </c>
      <c r="W154">
        <v>245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379</v>
      </c>
    </row>
    <row r="155" spans="1:30" x14ac:dyDescent="0.25">
      <c r="H155" t="s">
        <v>380</v>
      </c>
    </row>
    <row r="156" spans="1:30" x14ac:dyDescent="0.25">
      <c r="A156">
        <v>75</v>
      </c>
      <c r="B156">
        <v>3006</v>
      </c>
      <c r="C156" t="s">
        <v>381</v>
      </c>
      <c r="D156" t="s">
        <v>63</v>
      </c>
      <c r="E156" t="s">
        <v>20</v>
      </c>
      <c r="F156" t="s">
        <v>382</v>
      </c>
      <c r="G156" t="str">
        <f>"00329428"</f>
        <v>00329428</v>
      </c>
      <c r="H156" t="s">
        <v>198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30</v>
      </c>
      <c r="W156">
        <v>210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383</v>
      </c>
    </row>
    <row r="157" spans="1:30" x14ac:dyDescent="0.25">
      <c r="H157" t="s">
        <v>384</v>
      </c>
    </row>
    <row r="158" spans="1:30" x14ac:dyDescent="0.25">
      <c r="A158">
        <v>76</v>
      </c>
      <c r="B158">
        <v>658</v>
      </c>
      <c r="C158" t="s">
        <v>385</v>
      </c>
      <c r="D158" t="s">
        <v>25</v>
      </c>
      <c r="E158" t="s">
        <v>24</v>
      </c>
      <c r="F158" t="s">
        <v>386</v>
      </c>
      <c r="G158" t="str">
        <f>"00295017"</f>
        <v>00295017</v>
      </c>
      <c r="H158" t="s">
        <v>334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29</v>
      </c>
      <c r="W158">
        <v>203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387</v>
      </c>
    </row>
    <row r="159" spans="1:30" x14ac:dyDescent="0.25">
      <c r="H159" t="s">
        <v>388</v>
      </c>
    </row>
    <row r="160" spans="1:30" x14ac:dyDescent="0.25">
      <c r="A160">
        <v>77</v>
      </c>
      <c r="B160">
        <v>697</v>
      </c>
      <c r="C160" t="s">
        <v>389</v>
      </c>
      <c r="D160" t="s">
        <v>390</v>
      </c>
      <c r="E160" t="s">
        <v>391</v>
      </c>
      <c r="F160" t="s">
        <v>392</v>
      </c>
      <c r="G160" t="str">
        <f>"00299309"</f>
        <v>00299309</v>
      </c>
      <c r="H160" t="s">
        <v>393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Z160">
        <v>0</v>
      </c>
      <c r="AA160">
        <v>0</v>
      </c>
      <c r="AB160">
        <v>5</v>
      </c>
      <c r="AC160">
        <v>85</v>
      </c>
      <c r="AD160" t="s">
        <v>394</v>
      </c>
    </row>
    <row r="161" spans="1:30" x14ac:dyDescent="0.25">
      <c r="H161" t="s">
        <v>395</v>
      </c>
    </row>
    <row r="162" spans="1:30" x14ac:dyDescent="0.25">
      <c r="A162">
        <v>78</v>
      </c>
      <c r="B162">
        <v>4141</v>
      </c>
      <c r="C162" t="s">
        <v>396</v>
      </c>
      <c r="D162" t="s">
        <v>397</v>
      </c>
      <c r="E162" t="s">
        <v>240</v>
      </c>
      <c r="F162" t="s">
        <v>398</v>
      </c>
      <c r="G162" t="str">
        <f>"20160706581"</f>
        <v>20160706581</v>
      </c>
      <c r="H162" t="s">
        <v>399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400</v>
      </c>
    </row>
    <row r="163" spans="1:30" x14ac:dyDescent="0.25">
      <c r="H163" t="s">
        <v>401</v>
      </c>
    </row>
    <row r="164" spans="1:30" x14ac:dyDescent="0.25">
      <c r="A164">
        <v>79</v>
      </c>
      <c r="B164">
        <v>5528</v>
      </c>
      <c r="C164" t="s">
        <v>402</v>
      </c>
      <c r="D164" t="s">
        <v>19</v>
      </c>
      <c r="E164" t="s">
        <v>69</v>
      </c>
      <c r="F164" t="s">
        <v>403</v>
      </c>
      <c r="G164" t="str">
        <f>"201504004454"</f>
        <v>201504004454</v>
      </c>
      <c r="H164" t="s">
        <v>404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14</v>
      </c>
      <c r="W164">
        <v>98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405</v>
      </c>
    </row>
    <row r="165" spans="1:30" x14ac:dyDescent="0.25">
      <c r="H165" t="s">
        <v>406</v>
      </c>
    </row>
    <row r="166" spans="1:30" x14ac:dyDescent="0.25">
      <c r="A166">
        <v>80</v>
      </c>
      <c r="B166">
        <v>824</v>
      </c>
      <c r="C166" t="s">
        <v>407</v>
      </c>
      <c r="D166" t="s">
        <v>69</v>
      </c>
      <c r="E166" t="s">
        <v>14</v>
      </c>
      <c r="F166" t="s">
        <v>408</v>
      </c>
      <c r="G166" t="str">
        <f>"00265381"</f>
        <v>00265381</v>
      </c>
      <c r="H166" t="s">
        <v>409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</v>
      </c>
      <c r="W166">
        <v>42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410</v>
      </c>
    </row>
    <row r="167" spans="1:30" x14ac:dyDescent="0.25">
      <c r="H167" t="s">
        <v>411</v>
      </c>
    </row>
    <row r="169" spans="1:30" x14ac:dyDescent="0.25">
      <c r="A169" t="s">
        <v>412</v>
      </c>
    </row>
    <row r="170" spans="1:30" x14ac:dyDescent="0.25">
      <c r="A170" t="s">
        <v>413</v>
      </c>
    </row>
    <row r="171" spans="1:30" x14ac:dyDescent="0.25">
      <c r="A171" t="s">
        <v>414</v>
      </c>
    </row>
    <row r="172" spans="1:30" x14ac:dyDescent="0.25">
      <c r="A172" t="s">
        <v>415</v>
      </c>
    </row>
    <row r="173" spans="1:30" x14ac:dyDescent="0.25">
      <c r="A173" t="s">
        <v>416</v>
      </c>
    </row>
    <row r="174" spans="1:30" x14ac:dyDescent="0.25">
      <c r="A174" t="s">
        <v>417</v>
      </c>
    </row>
    <row r="175" spans="1:30" x14ac:dyDescent="0.25">
      <c r="A175" t="s">
        <v>418</v>
      </c>
    </row>
    <row r="176" spans="1:30" x14ac:dyDescent="0.25">
      <c r="A176" t="s">
        <v>419</v>
      </c>
    </row>
    <row r="177" spans="1:1" x14ac:dyDescent="0.25">
      <c r="A177" t="s">
        <v>420</v>
      </c>
    </row>
    <row r="178" spans="1:1" x14ac:dyDescent="0.25">
      <c r="A178" t="s">
        <v>421</v>
      </c>
    </row>
    <row r="179" spans="1:1" x14ac:dyDescent="0.25">
      <c r="A179" t="s">
        <v>422</v>
      </c>
    </row>
    <row r="180" spans="1:1" x14ac:dyDescent="0.25">
      <c r="A180" t="s">
        <v>423</v>
      </c>
    </row>
    <row r="181" spans="1:1" x14ac:dyDescent="0.25">
      <c r="A181" t="s">
        <v>424</v>
      </c>
    </row>
    <row r="182" spans="1:1" x14ac:dyDescent="0.25">
      <c r="A182" t="s">
        <v>425</v>
      </c>
    </row>
    <row r="183" spans="1:1" x14ac:dyDescent="0.25">
      <c r="A183" t="s">
        <v>426</v>
      </c>
    </row>
    <row r="184" spans="1:1" x14ac:dyDescent="0.25">
      <c r="A184" t="s">
        <v>427</v>
      </c>
    </row>
    <row r="185" spans="1:1" x14ac:dyDescent="0.25">
      <c r="A185" t="s">
        <v>428</v>
      </c>
    </row>
    <row r="186" spans="1:1" x14ac:dyDescent="0.25">
      <c r="A186" t="s">
        <v>429</v>
      </c>
    </row>
    <row r="187" spans="1:1" x14ac:dyDescent="0.25">
      <c r="A187" t="s">
        <v>430</v>
      </c>
    </row>
    <row r="188" spans="1:1" x14ac:dyDescent="0.25">
      <c r="A188" t="s">
        <v>431</v>
      </c>
    </row>
    <row r="189" spans="1:1" x14ac:dyDescent="0.25">
      <c r="A189" t="s">
        <v>432</v>
      </c>
    </row>
    <row r="190" spans="1:1" x14ac:dyDescent="0.25">
      <c r="A190" t="s">
        <v>433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2018-03-28T09:31:37Z</dcterms:created>
  <dcterms:modified xsi:type="dcterms:W3CDTF">2018-03-28T09:31:38Z</dcterms:modified>
</cp:coreProperties>
</file>