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3Κ_2018_ΤΕ_ΔΙΟΡΙΣΤΕΟΙ" sheetId="1" r:id="rId1"/>
  </sheets>
  <calcPr calcId="14562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</calcChain>
</file>

<file path=xl/sharedStrings.xml><?xml version="1.0" encoding="utf-8"?>
<sst xmlns="http://schemas.openxmlformats.org/spreadsheetml/2006/main" count="526" uniqueCount="297">
  <si>
    <t>ΠΛΗΡΩΣΗ ΘΕΣΕΩΝ ΜΕ ΣΕΙΡΑ ΠΡΟΤΕΡΑΙΟΤΗΤΑΣ (ΑΡΘΡΟ 18/Ν. 2190/1994) ΠΡΟΚΗΡΥΞΗ 3Κ/2018/02/02/2018</t>
  </si>
  <si>
    <t>Κ Α Τ Α Σ Τ Α Σ Η    Δ Ι Ο Ρ Ι Σ Τ Ε Ω Ν</t>
  </si>
  <si>
    <t>ΤΕΧΝΟΛΟΓΙΚΗΣ ΕΚΠΑΙΔΕΥΣΗΣ (ΤΕ)(ΕΝΙΑΙΟΣ)</t>
  </si>
  <si>
    <t>Α/Α</t>
  </si>
  <si>
    <t>Α.Μ.</t>
  </si>
  <si>
    <t>ΟΝΟΜΑΤΕΠΩΝΥΜΟ</t>
  </si>
  <si>
    <t>ΠΑΤΡΩΝΥΜΟ</t>
  </si>
  <si>
    <t>Α.Δ.Τ.</t>
  </si>
  <si>
    <t>ΜΟΝΑΔΙΚΟΣ ΚΩΔΙΚΟΣ ΥΠΟΨ.</t>
  </si>
  <si>
    <t>ΦΟΡΕΑΣ</t>
  </si>
  <si>
    <t>ΚΛΑΔΟΣ/ΕΙΔΙΚΟΤΗΤΑ</t>
  </si>
  <si>
    <t>ΚΩΔΙΚΟΣ ΘΕΣΗΣ</t>
  </si>
  <si>
    <t>ΤΥΠΟΣ ΠΙΝΑΚΑ</t>
  </si>
  <si>
    <t>ΕΝΤΟΠΙΟΤΗΤΑ</t>
  </si>
  <si>
    <t>ΕΙΔΙΚΕΣ ΙΔΙΟΤΗΤΕΣ</t>
  </si>
  <si>
    <t>ΒΑΘΜΟΛΟΓΙΑ</t>
  </si>
  <si>
    <t>ΑΓΓΕΛΑΚΗΣ ΕΜΜΑΝΟΥΗΛ</t>
  </si>
  <si>
    <t>ΑΝΤ</t>
  </si>
  <si>
    <t>Χ850840</t>
  </si>
  <si>
    <t>Δ.Ε.Υ.Α. ΡΕΘΥΜΝΗΣ</t>
  </si>
  <si>
    <t>ΤΕ ΛΟΓΙΣΤΩΝ</t>
  </si>
  <si>
    <t>ΒΠ</t>
  </si>
  <si>
    <t>ΑΘΑΝΑΣΙΟΥ ΕΛΕΝΗ</t>
  </si>
  <si>
    <t>ΗΡΑ</t>
  </si>
  <si>
    <t>ΑΖ276707</t>
  </si>
  <si>
    <t>ΔΗΜΟΤΙΚΗ ΕΠΙΧΕΙΡΗΣΗ ΥΔΡΕΥΣΗΣ ΑΠΟΧΕΤΕΥΣΗΣ (Δ.Ε.Υ.Α.) ΣΚΙΑΘΟΥ</t>
  </si>
  <si>
    <t>ΑΜΠΟΥ ΛΙΜΠΝΤΕ ΒΙΚΤΩΡΙΑ</t>
  </si>
  <si>
    <t>ΜΟΧ</t>
  </si>
  <si>
    <t>ΑΗ351039</t>
  </si>
  <si>
    <t>ΔΗΜΟΤΙΚΗ ΕΠΙΧΕΙΡΗΣΗ ΥΔΡΕΥΣΗΣ - ΑΠΟΧΕΤΕΥΣΗΣ (Δ.Ε.Υ.Α.) ΔΗΜΟΥ ΣΕΡΡΩΝ</t>
  </si>
  <si>
    <t>ΤΕ ΤΟΠΟΓΡΑΦΩΝ ΜΗΧΑΝΙΚΩΝ</t>
  </si>
  <si>
    <t>ΑΝΔΡΑΣ ΔΙΑΜΑΝΤΗΣ</t>
  </si>
  <si>
    <t>ΧΡΗ</t>
  </si>
  <si>
    <t>Φ163603</t>
  </si>
  <si>
    <t>ΔΗΜΟΣ ΚΑΛΛΙΘΕΑΣ ΝΟΤΙΟΥ ΤΟΜΕΑ ΑΘΗΝΩΝ</t>
  </si>
  <si>
    <t>ΤΕ ΗΛΕΚΤΡΟΛΟΓΩΝ ΜΗΧΑΝΙΚΩΝ</t>
  </si>
  <si>
    <t>ΑΝΤΩΝΙΑΔΟΥ ΙΩΑΝΝΑ</t>
  </si>
  <si>
    <t>ΔΗΜ</t>
  </si>
  <si>
    <t>ΑΗ841432</t>
  </si>
  <si>
    <t>ΔΗΜΟΤΙΚΗ ΕΠΙΧΕΙΡΗΣΗ ΥΔΡΕΥΣΗΣ ΑΠΟΧΕΤΕΥΣΗΣ (Δ.Ε.Υ.Α.) ΒΙΣΑΛΤΙΑΣ</t>
  </si>
  <si>
    <t>ΑΝΤΩΝΙΟΥ ΓΕΩΡΓ</t>
  </si>
  <si>
    <t>ΓΡΗ</t>
  </si>
  <si>
    <t>ΑΙ873039</t>
  </si>
  <si>
    <t>ΔΗΜΟΤΙΚΗ ΕΠΙΧΕΙΡΗΣΗ ΥΔΡΕΥΣΗΣ - ΑΠΟΧΕΤΕΥΣΗΣ (Δ.Ε.Υ.Α.) ΠΕΛΛΑΣ</t>
  </si>
  <si>
    <t>ΒΑΣΙΛΕΙΑΔΟΥ ΑΓΑΠΗ</t>
  </si>
  <si>
    <t>ΙΩΑ</t>
  </si>
  <si>
    <t>ΑΕ345704</t>
  </si>
  <si>
    <t>ΔΗΜΟΤΙΚΗ ΕΠΙΧΕΙΡΗΣΗ ΤΗΛΕΘΕΡΜΑΝΣΗΣ ΕΥΡΥΤΕΡΗΣ ΠΕΡΙΟΧΗΣ ΑΜΥΝΤΑΙΟΥ (Δ.Ε.Τ.Ε.Π.Α)</t>
  </si>
  <si>
    <t>ΤΕ ΜΗΧΑΝΟΛΟΓΩΝ ΜΗΧΑΝΙΚΩΝ</t>
  </si>
  <si>
    <t>ΒΑΣΙΛΟΓΛΟΥ ΣΤΕΦΑΝΟΣ</t>
  </si>
  <si>
    <t>ΧΡΥ</t>
  </si>
  <si>
    <t>ΑΙ386520</t>
  </si>
  <si>
    <t>ΔΗΜΟΤΙΚΗ ΕΠΙΧΕΙΡΗΣΗ ΥΔΡΕΥΣΗΣ ΑΠΟΧΕΤΕΥΣΗΣ ΕΡΕΤΡΙΑΣ</t>
  </si>
  <si>
    <t>ΤΕ ΜΗΧΑΝΙΚΩΝ</t>
  </si>
  <si>
    <t>ΒΑΤΗΣ ΘΕΟΚΛΗΣ ΑΝΑΣΤΑΣΙΟΣ</t>
  </si>
  <si>
    <t>ΖΑΦ</t>
  </si>
  <si>
    <t>ΔΗΜΟΤΙΚΗ ΕΠΙΧΕΙΡΗΣΗ ΥΔΡΕΥΣΗΣ, ΑΡΔΕΥΣΗΣ ΚΑΙ ΑΠΟΧΕΤΕΥΣΗΣ ΒΟΪΟΥ</t>
  </si>
  <si>
    <t>ΤΕ ΟΙΚΟΝΟΜΙΚΩΝ</t>
  </si>
  <si>
    <t>ΒΑΤΗΣ ΣΤΥΛΙΑΝΟΣ ΕΥΣΤΡΑΤΙΟΣ</t>
  </si>
  <si>
    <t>Δ.Ε.Υ.Α. ΔΗΜΟΥ ΒΟΛΒΗΣ</t>
  </si>
  <si>
    <t>ΒΕΖΙΡΤΖΟΓΛΟΥ ΦΑΝΗ</t>
  </si>
  <si>
    <t>ΜΙΧ</t>
  </si>
  <si>
    <t>ΑΕ408201</t>
  </si>
  <si>
    <t>ΔΗΜΟΤΙΚΗ ΕΠΙΧΕΙΡΗΣΗ ΥΔΡΕΥΣΗΣ ΚΑΙ ΑΠΟΧΕΤΕΥΣΗΣ ΒΕΡΟΙΑΣ (Δ.Ε.Υ.Α.Β.)</t>
  </si>
  <si>
    <t>ΤΕ ΟΙΚΟΝΟΜΙΚΩΝ (ΛΟΓΙΣΤΩΝ)</t>
  </si>
  <si>
    <t>ΒΕΤΣΙΚΑ ΦΩΤΕΙΝΗ</t>
  </si>
  <si>
    <t>ΛΑΜ</t>
  </si>
  <si>
    <t>ΑΝ059234</t>
  </si>
  <si>
    <t>ΔΗΜΟΤΙΚΗ ΕΠΙΧΕΙΡΗΣΗ ΥΔΡΕΥΣΗΣ - ΑΠΟΧΕΤΕΥΣΗΣ ΛΟΥΤΡΑΚΙΟΥ - ΑΓΙΩΝ ΘΕΟΔΩΡΩΝ (Δ.Ε.Υ.Α.Λ.-ΑΓ.Θ.)</t>
  </si>
  <si>
    <t>ΤΕ ΤΕΧΝΟΛΟΓΩΝ ΤΡΟΦΙΜΩΝ</t>
  </si>
  <si>
    <t>ΒΟΓΛΗ ΝΙΚΟΛΕΤΤΑ</t>
  </si>
  <si>
    <t>ΑΙ879654</t>
  </si>
  <si>
    <t>ΔΗΜΟΤΙΚΗ ΕΠΙΧΕΙΡΗΣΗ ΥΔΡΕΥΣΗΣ ΑΠΟΧΕΤΕΥΣΗΣ ΦΑΡΣΑΛΩΝ (Δ.Ε.Υ.Α.Φ.)</t>
  </si>
  <si>
    <t>ΤΕ ΤΕΧΝΟΛΟΓΩΝ ΜΗΧΑΝΙΚΩΝ</t>
  </si>
  <si>
    <t>ΒΡΕΤΤΟΥ ΧΡΙΣΤΙΝΑ</t>
  </si>
  <si>
    <t>ΑΖ974481</t>
  </si>
  <si>
    <t>ΔΗΜΟΤΙΚΗ EΠΙΧΕΙΡΗΣΗ ΥΔΡΕΥΣΗΣ ΑΠΟΧΕΤΕΥΣΗΣ ΒΟΡΕΙΟΥ ΑΞΟΝΑ ΝΟΜΟΥ ΧΑΝΙΩΝ (Δ.Ε.Υ.Α.Β.Α.)</t>
  </si>
  <si>
    <t>ΤΕ ΔΙΟΙΚΗΤΙΚΩΝ - ΟΙΚΟΝΟΜΙΚΩΝ</t>
  </si>
  <si>
    <t>ΓΕΛΛΑΛΗ ΕΥΘΥΜΙΑ</t>
  </si>
  <si>
    <t>ΑΗ762365</t>
  </si>
  <si>
    <t>ΓΕΩΡΓΟΠΟΥΛΟΥ ΑΦΡΟΔΙΤΗ</t>
  </si>
  <si>
    <t>ΛΟΥ</t>
  </si>
  <si>
    <t>ΑΗ929505</t>
  </si>
  <si>
    <t>ΔΗΜΟΤΙΚΗ ΕΠΙΧΕΙΡΗΣΗ ΥΔΡΕΥΣΗΣ ΚΑΙ ΑΠΟΧΕΤΕΥΣΗΣ (Δ.Ε.Υ.Α.) ΛΑΜΙΑΣ</t>
  </si>
  <si>
    <t>ΤΕ ΠΟΛΙΤΙΚΩΝ ΜΗΧΑΝΙΚΩΝ</t>
  </si>
  <si>
    <t>ΓΙΩΡΑΣ ΑΘΑΝΑΣΙΟΣ</t>
  </si>
  <si>
    <t>ΑΗ805197</t>
  </si>
  <si>
    <t>ΔΗΜΟΤΙΚΗ ΕΠΙΧΕΙΡΗΣΗ ΥΔΡΕΥΣΗΣ ΑΠΟΧΕΤΕΥΣΗΣ ΣΚΥΔΡΑΣ (Δ.Ε.Υ.Α.Σ.)</t>
  </si>
  <si>
    <t>ΓΚΑΝΤΑΡΑΣ ΙΩΑΝΝΗΣ</t>
  </si>
  <si>
    <t>ΣΠΥ</t>
  </si>
  <si>
    <t>Τ393267</t>
  </si>
  <si>
    <t>ΤΕ ΠΛΗΡΟΦΟΡΙΚΗΣ</t>
  </si>
  <si>
    <t>ΓΚΟΥΓΚΟΥΣΙΔΗΣ ΙΩΑΝΝΗΣ</t>
  </si>
  <si>
    <t>ΓΕΩ</t>
  </si>
  <si>
    <t>ΑΑ404300</t>
  </si>
  <si>
    <t>ΔΗΜΟΤΙΚΗ ΕΠΙΧΕΙΡΗΣΗ ΥΔΡΕΥΣΗΣ - ΑΠΟΧΕΤΕΥΣΗΣ ΠΑΙΟΝΙΑΣ (Δ.Ε.Υ.Α.Π.)</t>
  </si>
  <si>
    <t>ΤΕ ΤΟΠΟΓΡΑΦΩΝ</t>
  </si>
  <si>
    <t>ΓΩΓΟΥ ΝΑΥΣΙΚΑ</t>
  </si>
  <si>
    <t>ΚΩΝ</t>
  </si>
  <si>
    <t>Ξ689759</t>
  </si>
  <si>
    <t>ΔΗΜΟΤΙΚΗ ΕΠΙΧΕΙΡΗΣΗ ΥΔΡΕΥΣΗΣ - ΑΠΟΧΕΤΕΥΣΗΣ ΘΗΒΑΣ (Δ.Ε.Υ.Α.Θ.)</t>
  </si>
  <si>
    <t>ΤΕ ΜΗΧΑΝΙΚΩΝ ΑΥΤΟΜΑΤΙΣΜΟΥ</t>
  </si>
  <si>
    <t>ΤΡΙ (ΜΕ ΕΜΠ.)</t>
  </si>
  <si>
    <t>ΔΑΜΑΣΚΟΣ ΧΡΗΣΤΟΣ</t>
  </si>
  <si>
    <t>ΠΕΤ</t>
  </si>
  <si>
    <t>ΑΑ286130</t>
  </si>
  <si>
    <t>ΤΕ ΟΙΚΟΝΟΜΙΚΩΝ ΛΟΓΙΣΤΙΚΩΝ</t>
  </si>
  <si>
    <t>ΔΗΜΗΣΕΤΗΣ ΔΗΜΗΤΡΙΟΣ</t>
  </si>
  <si>
    <t>ΑΙ658258</t>
  </si>
  <si>
    <t>ΔΗΜΟΤΙΚΗ ΕΠΙΧΕΙΡΗΣΗ ΥΔΡΕΥΣΗΣ ΑΠΟΧΕΤΕΥΣΗΣ ΧΕΡΣΟΝΗΣΟΥ (Δ.Ε.Υ.Α.Χ.)</t>
  </si>
  <si>
    <t>ΔΟΞΑΚΗ ΕΥΤΥΧΙΑ</t>
  </si>
  <si>
    <t>ΕΥΤ</t>
  </si>
  <si>
    <t>Χ496151</t>
  </si>
  <si>
    <t>ΔΗΜΟΤΙΚΗ ΕΠΙΧΕΙΡΗΣΗ ΥΔΡΕΥΣΗΣ ΑΠΟΧΕΤΕΥΣΗΣ ΔΗΜΟΥ ΦΑΡΚΑΔΟΝΑΣ (Δ.Ε.Υ.Α.Φ.)</t>
  </si>
  <si>
    <t>ΖΑΧΟΣ ΔΗΜΟΣ</t>
  </si>
  <si>
    <t>Ρ854674</t>
  </si>
  <si>
    <t>ΔΗΜΟΤΙΚΗ ΕΠΙΧΕΙΡΗΣΗ ΥΔΡΕΥΣΗΣ ΑΠΟΧΕΤΕΥΣΗΣ ΜΕΙΖΟΝΟΣ ΠΕΡΙΟΧΗΣ ΒΟΛΟΥ (Δ.Ε.Υ.Α.Μ.Β.)</t>
  </si>
  <si>
    <t>ΚΑΛΙΑΚΟΣ ΣΟΦΟΚΛΗΣ</t>
  </si>
  <si>
    <t>ΑΑ944048</t>
  </si>
  <si>
    <t>ΔΗΜΟΤΙΚΗ ΕΠΙΧΕΙΡΗΣΗ ΥΔΡΕΥΣΗΣ - ΑΠΟΧΕΤΕΥΣΗΣ (Δ.Ε.Υ.Α.) ΑΝΑΤΟΛΙΚΟΥ ΟΛΥΜΠΟΥ ΔΗΜΟΥ ΔΙΟΥ - ΟΛΥΜΠΟΥ</t>
  </si>
  <si>
    <t>ΚΑΠΛΑΝΗ ΠΕΡΙΣΤΕΡΑ</t>
  </si>
  <si>
    <t>ΠΟΛ</t>
  </si>
  <si>
    <t>ΑΖ384153</t>
  </si>
  <si>
    <t>Δ.Ε.Υ.Α. ΔΗΜΟΥ ΚΑΒΑΛΑΣ</t>
  </si>
  <si>
    <t>ΤΕ ΔΙΟΙΚΗΤΙΚΩΝ - ΛΟΓΙΣΤΩΝ</t>
  </si>
  <si>
    <t>ΚΑΡΑΚΑΝΤΕΣ ΑΝΤΩΝΙΟΣ</t>
  </si>
  <si>
    <t>ΑΘΑ</t>
  </si>
  <si>
    <t>ΑΕ795182</t>
  </si>
  <si>
    <t>ΚΑΡΑΜΠΟΥΛΑ ΕΛΕΝΗ</t>
  </si>
  <si>
    <t>Τ392763</t>
  </si>
  <si>
    <t>ΚΑΡΑΠΑ ΔΕΣΠΟΙΝΑ</t>
  </si>
  <si>
    <t>Ρ342174</t>
  </si>
  <si>
    <t>ΚΑΤΣΑΡΟΣ ΔΗΜΗΤΡΙΟΣ</t>
  </si>
  <si>
    <t>ΑΚ965015</t>
  </si>
  <si>
    <t>ΤΕ ΜΗΧΑΝΙΚΩΝ ΔΟΜΙΚΩΝ ΕΡΓΩΝ</t>
  </si>
  <si>
    <t>ΚΑΤΣΙΚΕΡΟΣ ΝΙΚΟΛΑΟΣ</t>
  </si>
  <si>
    <t>ΑΖ214727</t>
  </si>
  <si>
    <t>ΔΗΜΟΤΙΚΗ ΕΠΙΧΕΙΡΗΣΗ ΥΔΡΕΥΣΗΣ ΑΠΟΧΕΤΕΥΣΗΣ ΔΗΜΟΥ ΤΡΙΚΚΑΙΩΝ (Δ.Ε.Υ.Α. ΤΡΙΚΑΛΩΝ)</t>
  </si>
  <si>
    <t>ΧΩΡ. ΕΜΠ.</t>
  </si>
  <si>
    <t>ΚΟΚΚΙΝΗΣ ΓΕΩΡΓΙΟΣ</t>
  </si>
  <si>
    <t>ΑΝ128097</t>
  </si>
  <si>
    <t>ΚΟΚΚΙΝΟΥ ΜΑΡΙΝΑ</t>
  </si>
  <si>
    <t>ΕΥΑ</t>
  </si>
  <si>
    <t>Τ899413</t>
  </si>
  <si>
    <t>ΚΟΛΥΒΑ ΕΙΡΗΝΗ</t>
  </si>
  <si>
    <t>ΑΜ868419</t>
  </si>
  <si>
    <t>ΚΟΝΙΑΡΗ ΑΝΑΣΤΑΣΙΑ</t>
  </si>
  <si>
    <t>ΑΝΔ</t>
  </si>
  <si>
    <t>ΑΖ834243</t>
  </si>
  <si>
    <t>ΔΗΜΟΤΙΚΗ ΕΠΙΧΕΙΡΗΣΗ ΥΔΡΕΥΣΗΣ - ΑΠΟΧΕΤΕΥΣΗΣ (Δ.Ε.Υ.Α.) ΔΗΜΟΥ ΑΓΡΙΝΙΟΥ</t>
  </si>
  <si>
    <t>ΤΕ ΜΗΧΑΝΙΚΩΝ ΕΡΓΩΝ ΥΠΟΔΟΜΗΣ</t>
  </si>
  <si>
    <t>ΚΟΥΤΣΟΘΥΜΙΟΥ ΔΗΜΗΤΡΑ</t>
  </si>
  <si>
    <t>ΑΖ487933</t>
  </si>
  <si>
    <t>ΔΗΜΟΤΙΚΗ ΕΠΙΧΕΙΡΗΣΗ ΥΔΡΕΥΣΗΣ ΚΑΙ ΑΠΟΧΕΤΕΥΣΗΣ (Δ.Ε.Υ.Α.) ΧΑΛΚΙΔΑΣ "ΑΡΕΘΟΥΣΑ"</t>
  </si>
  <si>
    <t>ΚΥΖΙΡΙΔΗΣ ΛΟΥΚΑΣ</t>
  </si>
  <si>
    <t>ΚΥΡ</t>
  </si>
  <si>
    <t>Τ399500</t>
  </si>
  <si>
    <t>ΚΥΡΙΑΚΙΔΗ ΦΩΤΕΙΝΗ</t>
  </si>
  <si>
    <t>ΑΒ183992</t>
  </si>
  <si>
    <t>ΔΗΜΟΤΙΚΗ ΕΠΙΧΕΙΡΗΣΗ ΥΔΡΕΥΣΗΣ - ΑΠΟΧΕΤΕΥΣΗΣ (Δ.Ε.Υ.Α.) ΔΗΜΟΥ ΑΒΔΗΡΩΝ</t>
  </si>
  <si>
    <t>ΤΕ ΜΗΧΑΝΙΚΩΝ - ΗΛΕΚΤΡΟΛΟΓΩΝ ή ΜΗΧΑΝΟΛΟΓΩΝ</t>
  </si>
  <si>
    <t>ΚΩΝΣΤΑΝΤΙΝΙΔΗΣ ΣΥΜΕΩΝ</t>
  </si>
  <si>
    <t>ΧΑΡ</t>
  </si>
  <si>
    <t>Φ276385</t>
  </si>
  <si>
    <t>ΔΗΜΟΤΙΚΗ ΕΠΙΧΕΙΡΗΣΗ ΥΔΡΕΥΣΗΣ ΑΠΟΧΕΤΕΥΣΗΣ (Δ.Ε.Υ.Α.) ΔΗΜΟΥ ΧΑΝΙΩΝ</t>
  </si>
  <si>
    <t>ΤΕ ΜΗΧΑΝΙΚΩΝ Η/Υ</t>
  </si>
  <si>
    <t>ΛΑΜΠΡΟΠΟΥΛΟΣ ΠΑΝΑΓΙΩΤΗΣ</t>
  </si>
  <si>
    <t>ΝΙΚ</t>
  </si>
  <si>
    <t>ΑΚ965486</t>
  </si>
  <si>
    <t>Δ.Ε.Υ.Α. ΤΥΡΝΑΒΟΥ</t>
  </si>
  <si>
    <t>ΤΕ ΔΙΟΙΚΗΤΙΚΩΝ ΛΟΓΙΣΤΙΚΩΝ</t>
  </si>
  <si>
    <t>ΛΕΙΒΑΔΑΡΑ ΜΙΧΑΕΛΑ</t>
  </si>
  <si>
    <t>Φ472469</t>
  </si>
  <si>
    <t>ΤΕ ΜΗΧΑΝΙΚΩΝ ΔΟΜΙΚΩΝ ΕΡΓΩΝ ΥΠΟΔΟΜΩΝ</t>
  </si>
  <si>
    <t>ΜΑΥΡΙΔΑΚΗ ΑΡΓΥΡΩ</t>
  </si>
  <si>
    <t>Π012130</t>
  </si>
  <si>
    <t>ΤΕ ΜΗΧΑΝΙΚΩΝ ΔΟΜΙΚΩΝ ΕΡΓΩΝ ή ΥΠΟΔΟΜΩΝ</t>
  </si>
  <si>
    <t>ΜΗΤΣΙΟΥ ΓΕΩΡΓΙΑ</t>
  </si>
  <si>
    <t>ΘΩΜ</t>
  </si>
  <si>
    <t>ΑΕ201642</t>
  </si>
  <si>
    <t>ΜΟΖΑΚΗΣ ΙΩΑΝΝΗΣ</t>
  </si>
  <si>
    <t>ΑΝ468896</t>
  </si>
  <si>
    <t>ΜΟΥΣΤΑΚΑ ΚΟΝΙΤΣΑ</t>
  </si>
  <si>
    <t>Χ920909</t>
  </si>
  <si>
    <t>ΔΗΜΟΤΙΚΗ ΕΠΙΧΕΙΡΗΣΗ ΥΔΡΕΥΣΗΣ ΑΠΟΧΕΤΕΥΣΗΣ ΛΕΣΒΟΥ (Δ.Ε.Υ.Α.Λ.)</t>
  </si>
  <si>
    <t>ΜΠΕΖΥΡΤΖΗ ΓΕΩΡΓΙΑ</t>
  </si>
  <si>
    <t>ΑΒ461922</t>
  </si>
  <si>
    <t>ΔΗΜΟΤΙΚΗ ΕΠΙΧΕΙΡΗΣΗ ΥΔΡΕΥΣΗΣ - ΑΠΟΧΕΤΕΥΣΗΣ (Δ.Ε.Υ.Α.) ΚΥΠΑΡΙΣΣΙΑΣ ΔΗΜΟΥ ΤΡΙΦΥΛΙΑΣ</t>
  </si>
  <si>
    <t>ΤΕ ΜΗΧΑΝΟΛΟΓΩΝ ΜΗΧΑΝΙΚΩΝ ή ΗΛΕΚΤΡΟΛΟΓΩΝ ΜΗΧΑΝΙΚΩΝ</t>
  </si>
  <si>
    <t>ΜΠΕΚΑΣ ΓΕΩΡΓΙΟΣ</t>
  </si>
  <si>
    <t>ΑΙ583966</t>
  </si>
  <si>
    <t>ΜΠΕΛΛΟΣ ΔΗΜΗΤΡΙΟΣ</t>
  </si>
  <si>
    <t>ΑΖ182232</t>
  </si>
  <si>
    <t>ΜΥΛΩΝΑΣ ΝΙΚΟΛΑΟΣ</t>
  </si>
  <si>
    <t>ΕΛΕ</t>
  </si>
  <si>
    <t>Σ956511</t>
  </si>
  <si>
    <t>ΜΥΤΑΚΟΠΟΥΛΟΣ ΕΛΕΥΘΕΡΙΟΣ</t>
  </si>
  <si>
    <t>ΑΙ344366</t>
  </si>
  <si>
    <t>ΤΕ ΟΙΚΟΝΟΜΟΛΟΓΩΝ - ΔΙΟΙΚΗΣΗΣ ΕΠΙΧΕΙΡΗΣΕΩΝ</t>
  </si>
  <si>
    <t>ΜΩΥΣΙΑΔΗ ΧΡΥΣΗ</t>
  </si>
  <si>
    <t>ΑΙ872069</t>
  </si>
  <si>
    <t>ΤΕ ΜΗΧΑΝΙΚΩΝ "ΗΛΕΚΤΡΟΝΙΚΩΝ"</t>
  </si>
  <si>
    <t>ΝΙΚΟΛΟΠΟΥΛΟΣ ΤΙΜΟΘΕΟΣ</t>
  </si>
  <si>
    <t>Μ340452</t>
  </si>
  <si>
    <t>ΔΗΜΟΤΙΚΗ ΕΠΙΧΕΙΡΗΣΗ ΥΔΡΕΥΣΗΣ - ΑΠΟΧΕΤΕΥΣΗΣ (Δ.Ε.Υ.Α.) ΔΗΜΟΥ ΚΩ</t>
  </si>
  <si>
    <t>ΤΕ ΜΗΧΑΝΟΛΟΓΩΝ - ΗΛΕΚΤΡΟΛΟΓΩΝ ή ΗΛΕΚΤΡΟΝΙΚΩΝ</t>
  </si>
  <si>
    <t>ΞΥΝΟΣ ΓΕΩΡΓΙΟΣ</t>
  </si>
  <si>
    <t>ΑΕ083349</t>
  </si>
  <si>
    <t>ΞΥΠΟΛΥΤΟΣ ΚΩΝΣΤΑΝΤΙΝΟΣ</t>
  </si>
  <si>
    <t>ΑΗ175123</t>
  </si>
  <si>
    <t>ΤΕ ΤΕΧΝΟΛΟΓΩΝ ΠΕΡΙΒΑΛΛΟΝΤΟΣ</t>
  </si>
  <si>
    <t>ΠΑΓΚΑΛΟΥ ΦΩΤΕΙΝΗ</t>
  </si>
  <si>
    <t>ΑΖ991600</t>
  </si>
  <si>
    <t>ΠΑΖΑΡΑ ΒΑΙΑ</t>
  </si>
  <si>
    <t>Χ979920</t>
  </si>
  <si>
    <t>ΠΑΝΤΕΛΕΡΗΣ ΝΙΚΗΦΟΡΟΣ</t>
  </si>
  <si>
    <t>ΣΤΑ</t>
  </si>
  <si>
    <t>Χ252955</t>
  </si>
  <si>
    <t>ΠΟΛ (ΜΕ ΕΜΠ.)</t>
  </si>
  <si>
    <t>ΠΑΠΑΝΙΚΟΛΑΟΥ ΓΛΥΚΕΡΙΑ ΜΑΡΙΑ</t>
  </si>
  <si>
    <t>ΑΗ821763</t>
  </si>
  <si>
    <t>ΠΑΠΑΣ ΓΕΩΡΓΙΟΣ</t>
  </si>
  <si>
    <t>ΑΒ455502</t>
  </si>
  <si>
    <t>ΠΑΠΠΑ ΑΘΗΝΑ</t>
  </si>
  <si>
    <t>ΑΗ750864</t>
  </si>
  <si>
    <t>ΠΙΕΤΤΑΣ ΚΩΝΣΤΑΝΤΙΝΟΣ</t>
  </si>
  <si>
    <t>ΑΚ019395</t>
  </si>
  <si>
    <t>ΔΗΜΟΤΙΚΗ ΕΠΙΧΕΙΡΗΣΗ ΥΔΡΕΥΣΗΣ - ΑΠΟΧΕΤΕΥΣΗΣ (Δ.Ε.Υ.Α.) ΔΗΜΟΥ ΚΟΡΙΝΘΙΩΝ</t>
  </si>
  <si>
    <t>ΤΕ ΛΟΓΙΣΤΙΚΩΝ</t>
  </si>
  <si>
    <t>ΠΟΛΙΤΙΔΗΣ ΔΗΜΗΤΡΙΟΣ</t>
  </si>
  <si>
    <t>ΑΝ347847</t>
  </si>
  <si>
    <t>ΡΙΖΟΥ ΕΛΕΝΗ</t>
  </si>
  <si>
    <t>ΑΜ378607</t>
  </si>
  <si>
    <t>ΣΚΟΥΜΠΟΥΡΔΗ ΣΟΦΙΑ</t>
  </si>
  <si>
    <t>ΑΗ956925</t>
  </si>
  <si>
    <t>ΣΠΙΝΘΗΡΟΠΟΥΛΟΣ ΚΩΝΣΤΑΝΤΙΝΟΣ</t>
  </si>
  <si>
    <t>ΑΚ978471</t>
  </si>
  <si>
    <t>ΣΤΕΦΑΝΟΥΔΑΚΗΣ ΜΙΧΑΗΛ</t>
  </si>
  <si>
    <t>ΕΜΜ</t>
  </si>
  <si>
    <t>ΑΒ631560</t>
  </si>
  <si>
    <t>ΣΥΜΕΩΝΙΔΗΣ ΧΑΡΑΛΑΜΠΟΣ</t>
  </si>
  <si>
    <t>Ξ329599</t>
  </si>
  <si>
    <t>ΤΕ ΗΛΕΚΤΡΟΛΟΓΩΝ</t>
  </si>
  <si>
    <t>ΤΑΛΛΑΡΟΥ ΓΕΩΡΓΙΑ</t>
  </si>
  <si>
    <t>Χ978370</t>
  </si>
  <si>
    <t>ΤΕ ΗΛΕΚΤΡΟΛΟΓΩΝ - ΜΗΧΑΝΟΛΟΓΩΝ</t>
  </si>
  <si>
    <t>ΤΕΡΖΟΠΟΥΛΟΣ ΝΙΚΟΛΑΟΣ</t>
  </si>
  <si>
    <t>ΑΒ133103</t>
  </si>
  <si>
    <t>ΤΕ ΗΛΕΚΤΡΟΝΙΚΩΝ</t>
  </si>
  <si>
    <t>ΤΟΠΑΛΗΣ ΑΝΔΡΕΑΣ</t>
  </si>
  <si>
    <t>ΣΩΤ</t>
  </si>
  <si>
    <t>ΑΜ402181</t>
  </si>
  <si>
    <t>ΤΡΙΑΝΤΑΦΥΛΛΟΥ ΓΕΩΡΓΙΟΣ</t>
  </si>
  <si>
    <t>ΠΑΝ</t>
  </si>
  <si>
    <t>ΑΖ963298</t>
  </si>
  <si>
    <t>ΔΗΜΟΤΙΚΗ ΕΠΙΧΕΙΡΗΣΗ ΥΔΡΕΥΣΗΣ ΑΠΟΧΕΤΕΥΣΗΣ ΜΑΛΕΒΙΖΙΟΥ (Δ.Ε.Y.A.M.)</t>
  </si>
  <si>
    <t>ΤΕ ΔΙΟΙΚΗΤΙΚΩΝ</t>
  </si>
  <si>
    <t>ΤΡΙΧΑΣ ΕΜΜΑΝΟΥΗΛ</t>
  </si>
  <si>
    <t>ΑΙ949768</t>
  </si>
  <si>
    <t>ΔΗΜΟΤΙΚΗ ΕΠΙΧΕΙΡΗΣΗ ΥΔΡΕΥΣΗΣ ΑΠΟΧΕΤΕΥΣΗΣ ΔΗΜΟΥ ΦΑΙΣΤΟΥ (Δ.Ε.Υ.Α. ΦΑΙΣΤΟΥ)</t>
  </si>
  <si>
    <t>ΤΕ ΠΟΛΙΤΙΚΩΝ ΜΗΧΑΝΙΚΩΝ ΕΡΓΩΝ ΥΠΟΔΟΜΗΣ</t>
  </si>
  <si>
    <t>ΤΣΙΜΠΛΙΔΟΥ ΧΡΙΣΤΙΝΑ</t>
  </si>
  <si>
    <t>ΑΚ 983360</t>
  </si>
  <si>
    <t>ΤΕ ΑΠΟΘΗΚΑΡΙΩΝ - ΔΙΟΙΚΗΣΗΣ ΣΥΣΤΗΜΑΤΩΝ ΕΦΟΔΙΑΣΜΟΥ</t>
  </si>
  <si>
    <t>ΤΣΟΥΓΕΝΗ ΑΙΚΑΤΕΡΙΝΗ</t>
  </si>
  <si>
    <t>ΑΜ639312</t>
  </si>
  <si>
    <t>ΤΕ ΜΗΧΑΝΙΚΩΝ ΑΝΤΙΡΡΥΠΑΝΣΗΣ</t>
  </si>
  <si>
    <t>ΦΟΥΚΑΡΑΚΗ ΣΟΦΙΑ</t>
  </si>
  <si>
    <t>ΑΒ477432</t>
  </si>
  <si>
    <t>ΔΗΜΟΤΙΚΗ ΕΠΙΧΕΙΡΗΣΗ ΥΔΡΕΥΣΗΣ ΚΑΙ ΑΠΟΧΕΤΕΥΣΗΣ ΩΡΑΙΟΚΑΣΤΡΟΥ (Δ.Ε.Υ.Α.Ω.)</t>
  </si>
  <si>
    <t>ΤΕ ΤΑΜΙΩΝ</t>
  </si>
  <si>
    <t>ΧΑΛΔΑΙΟΠΟΥΛΟΥ ΔΗΜΗΤΡΑ</t>
  </si>
  <si>
    <t>ΑΑ727395</t>
  </si>
  <si>
    <t>ΧΑΡΙΔΗΜΟΥ ΔΗΜΟΣ</t>
  </si>
  <si>
    <t>ΣΑΒ</t>
  </si>
  <si>
    <t>ΑΜ672205</t>
  </si>
  <si>
    <t>ΔΗΜΟΤΙΚΗ ΕΠΙΧΕΙΡΗΣΗ ΥΔΡΕΥΣΗΣ - ΑΠΟΧΕΤΕΥΣΗΣ (Δ.Ε.Υ.Α.Σ.) ΣΥΡΟΥ</t>
  </si>
  <si>
    <t>ΤΕ ΜΗΧΑΝΙΚΩΝ - ΗΛΕΚΤΡΟΝΙΚΩΝ ΒΙΟΜΗΧΑΝΙΚΩΝ ΕΓΚΑΤΑΣΤΑΣΕΩΝ</t>
  </si>
  <si>
    <t>ΧΑΡΟΥΤΟΥΝΙΑΝ ΙΩΑΝΝΗΣ</t>
  </si>
  <si>
    <t>ΝΙΣ</t>
  </si>
  <si>
    <t>Τ541516</t>
  </si>
  <si>
    <t>ΧΑΤΖΗΔΗΜΗΤΡΙΟΥ ΕΜΜΑΝΟΥΗΛ</t>
  </si>
  <si>
    <t>Ξ956441</t>
  </si>
  <si>
    <t>ΧΑΤΖΗΙΩΑΝΝΟΥ ΑΝΝΑ</t>
  </si>
  <si>
    <t>ΑΠΟ</t>
  </si>
  <si>
    <t>Χ974333</t>
  </si>
  <si>
    <t>ΤΕ ΟΙΚΟΝΟΜΟΛΟΓΩΝ</t>
  </si>
  <si>
    <t>ΧΑΤΖΟΠΟΥΛΟΣ ΚΩΣΤΑΣ</t>
  </si>
  <si>
    <t>ΑΚ152057</t>
  </si>
  <si>
    <t>ΠΕΡΙΒΑΛΛΟΝΤΙΚΗ ΑΝΑΠΤΥΞΙΑΚΗ ΔΥΤΙΚΗΣ ΘΕΣΣΑΛΙΑΣ (Π.Α.ΔΥ.Θ. Α.Ε.)</t>
  </si>
  <si>
    <t>ΤΕ ΤΕΧΝΟΛΟΓΩΝ ΗΛΕΚΤΡΟΛΟΓΩΝ</t>
  </si>
  <si>
    <t>ΧΡΙΣΤΟΛΟΥΚΑΣ ΔΗΜΗΤΡ</t>
  </si>
  <si>
    <t>Χ616760</t>
  </si>
  <si>
    <t>ΨΑΝΗΣ ΧΡΙΣΤΟΔΟΥΛΟΣ</t>
  </si>
  <si>
    <t>ΑΕ425846</t>
  </si>
  <si>
    <t>ΨΑΡΡΟΠΟΥΛΟΥ ΟΛΥΜΠΙΑ</t>
  </si>
  <si>
    <t>ΑΚ120624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</si>
</sst>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workbookViewId="0"/>
  </sheetViews>
  <sheetFormatPr defaultRowHeight="15" x14ac:dyDescent="0.25"/>
  <sheetData>
    <row r="1" spans="1:13" x14ac:dyDescent="0.25">
      <c r="A1" t="s">
        <v>0</v>
      </c>
    </row>
    <row r="2" spans="1:13" x14ac:dyDescent="0.25">
      <c r="A2" t="s">
        <v>1</v>
      </c>
    </row>
    <row r="4" spans="1:13" x14ac:dyDescent="0.25">
      <c r="A4" t="s">
        <v>2</v>
      </c>
    </row>
    <row r="6" spans="1:13" x14ac:dyDescent="0.25">
      <c r="A6" t="s">
        <v>3</v>
      </c>
      <c r="B6" t="s">
        <v>4</v>
      </c>
      <c r="C6" t="s">
        <v>5</v>
      </c>
      <c r="D6" t="s">
        <v>6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  <c r="L6" t="s">
        <v>14</v>
      </c>
      <c r="M6" t="s">
        <v>15</v>
      </c>
    </row>
    <row r="7" spans="1:13" x14ac:dyDescent="0.25">
      <c r="A7">
        <v>1</v>
      </c>
      <c r="B7">
        <v>5783</v>
      </c>
      <c r="C7" t="s">
        <v>16</v>
      </c>
      <c r="D7" t="s">
        <v>17</v>
      </c>
      <c r="E7" t="s">
        <v>18</v>
      </c>
      <c r="F7" t="str">
        <f>"00198080"</f>
        <v>00198080</v>
      </c>
      <c r="G7" t="s">
        <v>19</v>
      </c>
      <c r="H7" t="s">
        <v>20</v>
      </c>
      <c r="I7">
        <v>1221</v>
      </c>
      <c r="J7" t="s">
        <v>21</v>
      </c>
      <c r="K7">
        <v>0</v>
      </c>
      <c r="M7">
        <v>1901</v>
      </c>
    </row>
    <row r="8" spans="1:13" x14ac:dyDescent="0.25">
      <c r="A8">
        <v>2</v>
      </c>
      <c r="B8">
        <v>3115</v>
      </c>
      <c r="C8" t="s">
        <v>22</v>
      </c>
      <c r="D8" t="s">
        <v>23</v>
      </c>
      <c r="E8" t="s">
        <v>24</v>
      </c>
      <c r="F8" t="str">
        <f>"201406000284"</f>
        <v>201406000284</v>
      </c>
      <c r="G8" t="s">
        <v>25</v>
      </c>
      <c r="H8" t="s">
        <v>20</v>
      </c>
      <c r="I8">
        <v>1223</v>
      </c>
      <c r="J8" t="s">
        <v>21</v>
      </c>
      <c r="K8">
        <v>6</v>
      </c>
      <c r="M8">
        <v>1880</v>
      </c>
    </row>
    <row r="9" spans="1:13" x14ac:dyDescent="0.25">
      <c r="A9">
        <v>3</v>
      </c>
      <c r="B9">
        <v>3526</v>
      </c>
      <c r="C9" t="s">
        <v>26</v>
      </c>
      <c r="D9" t="s">
        <v>27</v>
      </c>
      <c r="E9" t="s">
        <v>28</v>
      </c>
      <c r="F9" t="str">
        <f>"00360512"</f>
        <v>00360512</v>
      </c>
      <c r="G9" t="s">
        <v>29</v>
      </c>
      <c r="H9" t="s">
        <v>30</v>
      </c>
      <c r="I9">
        <v>1274</v>
      </c>
      <c r="J9" t="s">
        <v>21</v>
      </c>
      <c r="K9">
        <v>6</v>
      </c>
      <c r="M9">
        <v>1752.2</v>
      </c>
    </row>
    <row r="10" spans="1:13" x14ac:dyDescent="0.25">
      <c r="A10">
        <v>4</v>
      </c>
      <c r="B10">
        <v>5651</v>
      </c>
      <c r="C10" t="s">
        <v>31</v>
      </c>
      <c r="D10" t="s">
        <v>32</v>
      </c>
      <c r="E10" t="s">
        <v>33</v>
      </c>
      <c r="F10" t="str">
        <f>"201409000399"</f>
        <v>201409000399</v>
      </c>
      <c r="G10" t="s">
        <v>34</v>
      </c>
      <c r="H10" t="s">
        <v>35</v>
      </c>
      <c r="I10">
        <v>1212</v>
      </c>
      <c r="J10" t="s">
        <v>21</v>
      </c>
      <c r="K10">
        <v>0</v>
      </c>
      <c r="M10">
        <v>1864.2</v>
      </c>
    </row>
    <row r="11" spans="1:13" x14ac:dyDescent="0.25">
      <c r="A11">
        <v>5</v>
      </c>
      <c r="B11">
        <v>1819</v>
      </c>
      <c r="C11" t="s">
        <v>36</v>
      </c>
      <c r="D11" t="s">
        <v>37</v>
      </c>
      <c r="E11" t="s">
        <v>38</v>
      </c>
      <c r="F11" t="str">
        <f>"200712001344"</f>
        <v>200712001344</v>
      </c>
      <c r="G11" t="s">
        <v>39</v>
      </c>
      <c r="H11" t="s">
        <v>20</v>
      </c>
      <c r="I11">
        <v>1222</v>
      </c>
      <c r="J11" t="s">
        <v>21</v>
      </c>
      <c r="K11">
        <v>6</v>
      </c>
      <c r="M11">
        <v>1941</v>
      </c>
    </row>
    <row r="12" spans="1:13" x14ac:dyDescent="0.25">
      <c r="A12">
        <v>6</v>
      </c>
      <c r="B12">
        <v>1032</v>
      </c>
      <c r="C12" t="s">
        <v>40</v>
      </c>
      <c r="D12" t="s">
        <v>41</v>
      </c>
      <c r="E12" t="s">
        <v>42</v>
      </c>
      <c r="F12" t="str">
        <f>"00212263"</f>
        <v>00212263</v>
      </c>
      <c r="G12" t="s">
        <v>43</v>
      </c>
      <c r="H12" t="s">
        <v>35</v>
      </c>
      <c r="I12">
        <v>1213</v>
      </c>
      <c r="J12" t="s">
        <v>21</v>
      </c>
      <c r="K12">
        <v>6</v>
      </c>
      <c r="M12">
        <v>1931</v>
      </c>
    </row>
    <row r="13" spans="1:13" x14ac:dyDescent="0.25">
      <c r="A13">
        <v>7</v>
      </c>
      <c r="B13">
        <v>3145</v>
      </c>
      <c r="C13" t="s">
        <v>44</v>
      </c>
      <c r="D13" t="s">
        <v>45</v>
      </c>
      <c r="E13" t="s">
        <v>46</v>
      </c>
      <c r="F13" t="str">
        <f>"201412002215"</f>
        <v>201412002215</v>
      </c>
      <c r="G13" t="s">
        <v>47</v>
      </c>
      <c r="H13" t="s">
        <v>48</v>
      </c>
      <c r="I13">
        <v>1242</v>
      </c>
      <c r="J13" t="s">
        <v>21</v>
      </c>
      <c r="K13">
        <v>6</v>
      </c>
      <c r="M13">
        <v>1807</v>
      </c>
    </row>
    <row r="14" spans="1:13" x14ac:dyDescent="0.25">
      <c r="A14">
        <v>8</v>
      </c>
      <c r="B14">
        <v>1224</v>
      </c>
      <c r="C14" t="s">
        <v>49</v>
      </c>
      <c r="D14" t="s">
        <v>50</v>
      </c>
      <c r="E14" t="s">
        <v>51</v>
      </c>
      <c r="F14" t="str">
        <f>"201406017587"</f>
        <v>201406017587</v>
      </c>
      <c r="G14" t="s">
        <v>52</v>
      </c>
      <c r="H14" t="s">
        <v>53</v>
      </c>
      <c r="I14">
        <v>1224</v>
      </c>
      <c r="J14" t="s">
        <v>21</v>
      </c>
      <c r="K14">
        <v>0</v>
      </c>
      <c r="M14">
        <v>2046</v>
      </c>
    </row>
    <row r="15" spans="1:13" x14ac:dyDescent="0.25">
      <c r="A15">
        <v>9</v>
      </c>
      <c r="B15">
        <v>1845</v>
      </c>
      <c r="C15" t="s">
        <v>54</v>
      </c>
      <c r="D15" t="s">
        <v>55</v>
      </c>
      <c r="E15">
        <v>83070</v>
      </c>
      <c r="F15" t="str">
        <f>"201412005171"</f>
        <v>201412005171</v>
      </c>
      <c r="G15" t="s">
        <v>56</v>
      </c>
      <c r="H15" t="s">
        <v>57</v>
      </c>
      <c r="I15">
        <v>1249</v>
      </c>
      <c r="J15" t="s">
        <v>21</v>
      </c>
      <c r="K15">
        <v>0</v>
      </c>
      <c r="M15">
        <v>1965</v>
      </c>
    </row>
    <row r="16" spans="1:13" x14ac:dyDescent="0.25">
      <c r="A16">
        <v>10</v>
      </c>
      <c r="B16">
        <v>3121</v>
      </c>
      <c r="C16" t="s">
        <v>58</v>
      </c>
      <c r="D16" t="s">
        <v>55</v>
      </c>
      <c r="E16">
        <v>81697</v>
      </c>
      <c r="F16" t="str">
        <f>"201405001278"</f>
        <v>201405001278</v>
      </c>
      <c r="G16" t="s">
        <v>59</v>
      </c>
      <c r="H16" t="s">
        <v>57</v>
      </c>
      <c r="I16">
        <v>1248</v>
      </c>
      <c r="J16" t="s">
        <v>21</v>
      </c>
      <c r="K16">
        <v>0</v>
      </c>
      <c r="M16">
        <v>2032.7</v>
      </c>
    </row>
    <row r="17" spans="1:13" x14ac:dyDescent="0.25">
      <c r="A17">
        <v>11</v>
      </c>
      <c r="B17">
        <v>5698</v>
      </c>
      <c r="C17" t="s">
        <v>60</v>
      </c>
      <c r="D17" t="s">
        <v>61</v>
      </c>
      <c r="E17" t="s">
        <v>62</v>
      </c>
      <c r="F17" t="str">
        <f>"201406017764"</f>
        <v>201406017764</v>
      </c>
      <c r="G17" t="s">
        <v>63</v>
      </c>
      <c r="H17" t="s">
        <v>64</v>
      </c>
      <c r="I17">
        <v>1253</v>
      </c>
      <c r="J17" t="s">
        <v>21</v>
      </c>
      <c r="K17">
        <v>0</v>
      </c>
      <c r="M17">
        <v>1975</v>
      </c>
    </row>
    <row r="18" spans="1:13" x14ac:dyDescent="0.25">
      <c r="A18">
        <v>12</v>
      </c>
      <c r="B18">
        <v>1744</v>
      </c>
      <c r="C18" t="s">
        <v>65</v>
      </c>
      <c r="D18" t="s">
        <v>66</v>
      </c>
      <c r="E18" t="s">
        <v>67</v>
      </c>
      <c r="F18" t="str">
        <f>"201507005105"</f>
        <v>201507005105</v>
      </c>
      <c r="G18" t="s">
        <v>68</v>
      </c>
      <c r="H18" t="s">
        <v>69</v>
      </c>
      <c r="I18">
        <v>1271</v>
      </c>
      <c r="J18" t="s">
        <v>21</v>
      </c>
      <c r="K18">
        <v>0</v>
      </c>
      <c r="M18">
        <v>1942.3</v>
      </c>
    </row>
    <row r="19" spans="1:13" x14ac:dyDescent="0.25">
      <c r="A19">
        <v>13</v>
      </c>
      <c r="B19">
        <v>5350</v>
      </c>
      <c r="C19" t="s">
        <v>70</v>
      </c>
      <c r="D19" t="s">
        <v>37</v>
      </c>
      <c r="E19" t="s">
        <v>71</v>
      </c>
      <c r="F19" t="str">
        <f>"201504004674"</f>
        <v>201504004674</v>
      </c>
      <c r="G19" t="s">
        <v>72</v>
      </c>
      <c r="H19" t="s">
        <v>73</v>
      </c>
      <c r="I19">
        <v>1269</v>
      </c>
      <c r="J19" t="s">
        <v>21</v>
      </c>
      <c r="K19">
        <v>0</v>
      </c>
      <c r="M19">
        <v>1710.2</v>
      </c>
    </row>
    <row r="20" spans="1:13" x14ac:dyDescent="0.25">
      <c r="A20">
        <v>14</v>
      </c>
      <c r="B20">
        <v>3682</v>
      </c>
      <c r="C20" t="s">
        <v>74</v>
      </c>
      <c r="D20" t="s">
        <v>37</v>
      </c>
      <c r="E20" t="s">
        <v>75</v>
      </c>
      <c r="F20" t="str">
        <f>"00363219"</f>
        <v>00363219</v>
      </c>
      <c r="G20" t="s">
        <v>76</v>
      </c>
      <c r="H20" t="s">
        <v>77</v>
      </c>
      <c r="I20">
        <v>1204</v>
      </c>
      <c r="J20" t="s">
        <v>21</v>
      </c>
      <c r="K20">
        <v>0</v>
      </c>
      <c r="M20">
        <v>1986.2</v>
      </c>
    </row>
    <row r="21" spans="1:13" x14ac:dyDescent="0.25">
      <c r="A21">
        <v>15</v>
      </c>
      <c r="B21">
        <v>5854</v>
      </c>
      <c r="C21" t="s">
        <v>78</v>
      </c>
      <c r="D21" t="s">
        <v>37</v>
      </c>
      <c r="E21" t="s">
        <v>79</v>
      </c>
      <c r="F21" t="str">
        <f>"201406011084"</f>
        <v>201406011084</v>
      </c>
      <c r="G21" t="s">
        <v>19</v>
      </c>
      <c r="H21" t="s">
        <v>20</v>
      </c>
      <c r="I21">
        <v>1221</v>
      </c>
      <c r="J21" t="s">
        <v>21</v>
      </c>
      <c r="K21">
        <v>0</v>
      </c>
      <c r="M21">
        <v>1868</v>
      </c>
    </row>
    <row r="22" spans="1:13" x14ac:dyDescent="0.25">
      <c r="A22">
        <v>16</v>
      </c>
      <c r="B22">
        <v>4433</v>
      </c>
      <c r="C22" t="s">
        <v>80</v>
      </c>
      <c r="D22" t="s">
        <v>81</v>
      </c>
      <c r="E22" t="s">
        <v>82</v>
      </c>
      <c r="F22" t="str">
        <f>"200802002095"</f>
        <v>200802002095</v>
      </c>
      <c r="G22" t="s">
        <v>83</v>
      </c>
      <c r="H22" t="s">
        <v>84</v>
      </c>
      <c r="I22">
        <v>1265</v>
      </c>
      <c r="J22" t="s">
        <v>21</v>
      </c>
      <c r="K22">
        <v>0</v>
      </c>
      <c r="M22">
        <v>1919.3</v>
      </c>
    </row>
    <row r="23" spans="1:13" x14ac:dyDescent="0.25">
      <c r="A23">
        <v>17</v>
      </c>
      <c r="B23">
        <v>1440</v>
      </c>
      <c r="C23" t="s">
        <v>85</v>
      </c>
      <c r="D23" t="s">
        <v>45</v>
      </c>
      <c r="E23" t="s">
        <v>86</v>
      </c>
      <c r="F23" t="str">
        <f>"00252337"</f>
        <v>00252337</v>
      </c>
      <c r="G23" t="s">
        <v>87</v>
      </c>
      <c r="H23" t="s">
        <v>48</v>
      </c>
      <c r="I23">
        <v>1239</v>
      </c>
      <c r="J23" t="s">
        <v>21</v>
      </c>
      <c r="K23">
        <v>6</v>
      </c>
      <c r="M23">
        <v>1527</v>
      </c>
    </row>
    <row r="24" spans="1:13" x14ac:dyDescent="0.25">
      <c r="A24">
        <v>18</v>
      </c>
      <c r="B24">
        <v>2728</v>
      </c>
      <c r="C24" t="s">
        <v>88</v>
      </c>
      <c r="D24" t="s">
        <v>89</v>
      </c>
      <c r="E24" t="s">
        <v>90</v>
      </c>
      <c r="F24" t="str">
        <f>"00139802"</f>
        <v>00139802</v>
      </c>
      <c r="G24" t="s">
        <v>83</v>
      </c>
      <c r="H24" t="s">
        <v>91</v>
      </c>
      <c r="I24">
        <v>1257</v>
      </c>
      <c r="J24" t="s">
        <v>21</v>
      </c>
      <c r="K24">
        <v>0</v>
      </c>
      <c r="M24">
        <v>1973</v>
      </c>
    </row>
    <row r="25" spans="1:13" x14ac:dyDescent="0.25">
      <c r="A25">
        <v>19</v>
      </c>
      <c r="B25">
        <v>276</v>
      </c>
      <c r="C25" t="s">
        <v>92</v>
      </c>
      <c r="D25" t="s">
        <v>93</v>
      </c>
      <c r="E25" t="s">
        <v>94</v>
      </c>
      <c r="F25" t="str">
        <f>"00261458"</f>
        <v>00261458</v>
      </c>
      <c r="G25" t="s">
        <v>95</v>
      </c>
      <c r="H25" t="s">
        <v>96</v>
      </c>
      <c r="I25">
        <v>1272</v>
      </c>
      <c r="J25" t="s">
        <v>21</v>
      </c>
      <c r="K25">
        <v>6</v>
      </c>
      <c r="M25">
        <v>1614.5</v>
      </c>
    </row>
    <row r="26" spans="1:13" x14ac:dyDescent="0.25">
      <c r="A26">
        <v>20</v>
      </c>
      <c r="B26">
        <v>506</v>
      </c>
      <c r="C26" t="s">
        <v>97</v>
      </c>
      <c r="D26" t="s">
        <v>98</v>
      </c>
      <c r="E26" t="s">
        <v>99</v>
      </c>
      <c r="F26" t="str">
        <f>"00182199"</f>
        <v>00182199</v>
      </c>
      <c r="G26" t="s">
        <v>100</v>
      </c>
      <c r="H26" t="s">
        <v>101</v>
      </c>
      <c r="I26">
        <v>1228</v>
      </c>
      <c r="J26" t="s">
        <v>21</v>
      </c>
      <c r="K26">
        <v>0</v>
      </c>
      <c r="L26" t="s">
        <v>102</v>
      </c>
      <c r="M26">
        <v>991.2</v>
      </c>
    </row>
    <row r="27" spans="1:13" x14ac:dyDescent="0.25">
      <c r="A27">
        <v>21</v>
      </c>
      <c r="B27">
        <v>5589</v>
      </c>
      <c r="C27" t="s">
        <v>103</v>
      </c>
      <c r="D27" t="s">
        <v>104</v>
      </c>
      <c r="E27" t="s">
        <v>105</v>
      </c>
      <c r="F27" t="str">
        <f>"201406008859"</f>
        <v>201406008859</v>
      </c>
      <c r="G27" t="s">
        <v>83</v>
      </c>
      <c r="H27" t="s">
        <v>106</v>
      </c>
      <c r="I27">
        <v>1254</v>
      </c>
      <c r="J27" t="s">
        <v>21</v>
      </c>
      <c r="K27">
        <v>0</v>
      </c>
      <c r="M27">
        <v>1916</v>
      </c>
    </row>
    <row r="28" spans="1:13" x14ac:dyDescent="0.25">
      <c r="A28">
        <v>22</v>
      </c>
      <c r="B28">
        <v>4532</v>
      </c>
      <c r="C28" t="s">
        <v>107</v>
      </c>
      <c r="D28" t="s">
        <v>45</v>
      </c>
      <c r="E28" t="s">
        <v>108</v>
      </c>
      <c r="F28" t="str">
        <f>"201409001072"</f>
        <v>201409001072</v>
      </c>
      <c r="G28" t="s">
        <v>109</v>
      </c>
      <c r="H28" t="s">
        <v>35</v>
      </c>
      <c r="I28">
        <v>1209</v>
      </c>
      <c r="J28" t="s">
        <v>21</v>
      </c>
      <c r="K28">
        <v>0</v>
      </c>
      <c r="M28">
        <v>1803.1</v>
      </c>
    </row>
    <row r="29" spans="1:13" x14ac:dyDescent="0.25">
      <c r="A29">
        <v>23</v>
      </c>
      <c r="B29">
        <v>2406</v>
      </c>
      <c r="C29" t="s">
        <v>110</v>
      </c>
      <c r="D29" t="s">
        <v>111</v>
      </c>
      <c r="E29" t="s">
        <v>112</v>
      </c>
      <c r="F29" t="str">
        <f>"200802007726"</f>
        <v>200802007726</v>
      </c>
      <c r="G29" t="s">
        <v>113</v>
      </c>
      <c r="H29" t="s">
        <v>57</v>
      </c>
      <c r="I29">
        <v>1252</v>
      </c>
      <c r="J29" t="s">
        <v>21</v>
      </c>
      <c r="K29">
        <v>0</v>
      </c>
      <c r="M29">
        <v>1780.2</v>
      </c>
    </row>
    <row r="30" spans="1:13" x14ac:dyDescent="0.25">
      <c r="A30">
        <v>24</v>
      </c>
      <c r="B30">
        <v>2084</v>
      </c>
      <c r="C30" t="s">
        <v>114</v>
      </c>
      <c r="D30" t="s">
        <v>45</v>
      </c>
      <c r="E30" t="s">
        <v>115</v>
      </c>
      <c r="F30" t="str">
        <f>"00317817"</f>
        <v>00317817</v>
      </c>
      <c r="G30" t="s">
        <v>116</v>
      </c>
      <c r="H30" t="s">
        <v>84</v>
      </c>
      <c r="I30">
        <v>1262</v>
      </c>
      <c r="J30" t="s">
        <v>21</v>
      </c>
      <c r="K30">
        <v>0</v>
      </c>
      <c r="M30">
        <v>1793.2</v>
      </c>
    </row>
    <row r="31" spans="1:13" x14ac:dyDescent="0.25">
      <c r="A31">
        <v>25</v>
      </c>
      <c r="B31">
        <v>2882</v>
      </c>
      <c r="C31" t="s">
        <v>117</v>
      </c>
      <c r="D31" t="s">
        <v>45</v>
      </c>
      <c r="E31" t="s">
        <v>118</v>
      </c>
      <c r="F31" t="str">
        <f>"200712002192"</f>
        <v>200712002192</v>
      </c>
      <c r="G31" t="s">
        <v>119</v>
      </c>
      <c r="H31" t="s">
        <v>84</v>
      </c>
      <c r="I31">
        <v>1263</v>
      </c>
      <c r="J31" t="s">
        <v>21</v>
      </c>
      <c r="K31">
        <v>0</v>
      </c>
      <c r="M31">
        <v>1800</v>
      </c>
    </row>
    <row r="32" spans="1:13" x14ac:dyDescent="0.25">
      <c r="A32">
        <v>26</v>
      </c>
      <c r="B32">
        <v>2429</v>
      </c>
      <c r="C32" t="s">
        <v>120</v>
      </c>
      <c r="D32" t="s">
        <v>121</v>
      </c>
      <c r="E32" t="s">
        <v>122</v>
      </c>
      <c r="F32" t="str">
        <f>"200806000199"</f>
        <v>200806000199</v>
      </c>
      <c r="G32" t="s">
        <v>123</v>
      </c>
      <c r="H32" t="s">
        <v>124</v>
      </c>
      <c r="I32">
        <v>1206</v>
      </c>
      <c r="J32" t="s">
        <v>21</v>
      </c>
      <c r="K32">
        <v>0</v>
      </c>
      <c r="M32">
        <v>2011</v>
      </c>
    </row>
    <row r="33" spans="1:13" x14ac:dyDescent="0.25">
      <c r="A33">
        <v>27</v>
      </c>
      <c r="B33">
        <v>3555</v>
      </c>
      <c r="C33" t="s">
        <v>125</v>
      </c>
      <c r="D33" t="s">
        <v>126</v>
      </c>
      <c r="E33" t="s">
        <v>127</v>
      </c>
      <c r="F33" t="str">
        <f>"00360227"</f>
        <v>00360227</v>
      </c>
      <c r="G33" t="s">
        <v>56</v>
      </c>
      <c r="H33" t="s">
        <v>84</v>
      </c>
      <c r="I33">
        <v>1259</v>
      </c>
      <c r="J33" t="s">
        <v>21</v>
      </c>
      <c r="K33">
        <v>0</v>
      </c>
      <c r="M33">
        <v>1775</v>
      </c>
    </row>
    <row r="34" spans="1:13" x14ac:dyDescent="0.25">
      <c r="A34">
        <v>28</v>
      </c>
      <c r="B34">
        <v>3708</v>
      </c>
      <c r="C34" t="s">
        <v>128</v>
      </c>
      <c r="D34" t="s">
        <v>37</v>
      </c>
      <c r="E34" t="s">
        <v>129</v>
      </c>
      <c r="F34" t="str">
        <f>"200802002758"</f>
        <v>200802002758</v>
      </c>
      <c r="G34" t="s">
        <v>95</v>
      </c>
      <c r="H34" t="s">
        <v>20</v>
      </c>
      <c r="I34">
        <v>1220</v>
      </c>
      <c r="J34" t="s">
        <v>21</v>
      </c>
      <c r="K34">
        <v>6</v>
      </c>
      <c r="M34">
        <v>1432</v>
      </c>
    </row>
    <row r="35" spans="1:13" x14ac:dyDescent="0.25">
      <c r="A35">
        <v>29</v>
      </c>
      <c r="B35">
        <v>1068</v>
      </c>
      <c r="C35" t="s">
        <v>130</v>
      </c>
      <c r="D35" t="s">
        <v>32</v>
      </c>
      <c r="E35" t="s">
        <v>131</v>
      </c>
      <c r="F35" t="str">
        <f>"201411003249"</f>
        <v>201411003249</v>
      </c>
      <c r="G35" t="s">
        <v>43</v>
      </c>
      <c r="H35" t="s">
        <v>48</v>
      </c>
      <c r="I35">
        <v>1238</v>
      </c>
      <c r="J35" t="s">
        <v>21</v>
      </c>
      <c r="K35">
        <v>6</v>
      </c>
      <c r="M35">
        <v>1436</v>
      </c>
    </row>
    <row r="36" spans="1:13" x14ac:dyDescent="0.25">
      <c r="A36">
        <v>30</v>
      </c>
      <c r="B36">
        <v>1092</v>
      </c>
      <c r="C36" t="s">
        <v>132</v>
      </c>
      <c r="D36" t="s">
        <v>32</v>
      </c>
      <c r="E36" t="s">
        <v>133</v>
      </c>
      <c r="F36" t="str">
        <f>"200801004128"</f>
        <v>200801004128</v>
      </c>
      <c r="G36" t="s">
        <v>123</v>
      </c>
      <c r="H36" t="s">
        <v>134</v>
      </c>
      <c r="I36">
        <v>1229</v>
      </c>
      <c r="J36" t="s">
        <v>21</v>
      </c>
      <c r="K36">
        <v>0</v>
      </c>
      <c r="M36">
        <v>1769.4</v>
      </c>
    </row>
    <row r="37" spans="1:13" x14ac:dyDescent="0.25">
      <c r="A37">
        <v>31</v>
      </c>
      <c r="B37">
        <v>2942</v>
      </c>
      <c r="C37" t="s">
        <v>135</v>
      </c>
      <c r="D37" t="s">
        <v>45</v>
      </c>
      <c r="E37" t="s">
        <v>136</v>
      </c>
      <c r="F37" t="str">
        <f>"00335416"</f>
        <v>00335416</v>
      </c>
      <c r="G37" t="s">
        <v>137</v>
      </c>
      <c r="H37" t="s">
        <v>48</v>
      </c>
      <c r="I37">
        <v>1240</v>
      </c>
      <c r="J37" t="s">
        <v>21</v>
      </c>
      <c r="K37">
        <v>0</v>
      </c>
      <c r="L37" t="s">
        <v>138</v>
      </c>
      <c r="M37">
        <v>1441</v>
      </c>
    </row>
    <row r="38" spans="1:13" x14ac:dyDescent="0.25">
      <c r="A38">
        <v>32</v>
      </c>
      <c r="B38">
        <v>3980</v>
      </c>
      <c r="C38" t="s">
        <v>139</v>
      </c>
      <c r="D38" t="s">
        <v>89</v>
      </c>
      <c r="E38" t="s">
        <v>140</v>
      </c>
      <c r="F38" t="str">
        <f>"201410001025"</f>
        <v>201410001025</v>
      </c>
      <c r="G38" t="s">
        <v>68</v>
      </c>
      <c r="H38" t="s">
        <v>35</v>
      </c>
      <c r="I38">
        <v>1210</v>
      </c>
      <c r="J38" t="s">
        <v>21</v>
      </c>
      <c r="K38">
        <v>0</v>
      </c>
      <c r="M38">
        <v>1835.8</v>
      </c>
    </row>
    <row r="39" spans="1:13" x14ac:dyDescent="0.25">
      <c r="A39">
        <v>33</v>
      </c>
      <c r="B39">
        <v>3712</v>
      </c>
      <c r="C39" t="s">
        <v>141</v>
      </c>
      <c r="D39" t="s">
        <v>142</v>
      </c>
      <c r="E39" t="s">
        <v>143</v>
      </c>
      <c r="F39" t="str">
        <f>"201406001970"</f>
        <v>201406001970</v>
      </c>
      <c r="G39" t="s">
        <v>76</v>
      </c>
      <c r="H39" t="s">
        <v>77</v>
      </c>
      <c r="I39">
        <v>1205</v>
      </c>
      <c r="J39" t="s">
        <v>21</v>
      </c>
      <c r="K39">
        <v>0</v>
      </c>
      <c r="M39">
        <v>1866</v>
      </c>
    </row>
    <row r="40" spans="1:13" x14ac:dyDescent="0.25">
      <c r="A40">
        <v>34</v>
      </c>
      <c r="B40">
        <v>5709</v>
      </c>
      <c r="C40" t="s">
        <v>144</v>
      </c>
      <c r="D40" t="s">
        <v>37</v>
      </c>
      <c r="E40" t="s">
        <v>145</v>
      </c>
      <c r="F40" t="str">
        <f>"00331473"</f>
        <v>00331473</v>
      </c>
      <c r="G40" t="s">
        <v>123</v>
      </c>
      <c r="H40" t="s">
        <v>30</v>
      </c>
      <c r="I40">
        <v>1273</v>
      </c>
      <c r="J40" t="s">
        <v>21</v>
      </c>
      <c r="K40">
        <v>0</v>
      </c>
      <c r="M40">
        <v>1794.5</v>
      </c>
    </row>
    <row r="41" spans="1:13" x14ac:dyDescent="0.25">
      <c r="A41">
        <v>35</v>
      </c>
      <c r="B41">
        <v>636</v>
      </c>
      <c r="C41" t="s">
        <v>146</v>
      </c>
      <c r="D41" t="s">
        <v>147</v>
      </c>
      <c r="E41" t="s">
        <v>148</v>
      </c>
      <c r="F41" t="str">
        <f>"201601000324"</f>
        <v>201601000324</v>
      </c>
      <c r="G41" t="s">
        <v>149</v>
      </c>
      <c r="H41" t="s">
        <v>150</v>
      </c>
      <c r="I41">
        <v>1232</v>
      </c>
      <c r="J41" t="s">
        <v>21</v>
      </c>
      <c r="K41">
        <v>0</v>
      </c>
      <c r="M41">
        <v>1762</v>
      </c>
    </row>
    <row r="42" spans="1:13" x14ac:dyDescent="0.25">
      <c r="A42">
        <v>36</v>
      </c>
      <c r="B42">
        <v>3213</v>
      </c>
      <c r="C42" t="s">
        <v>151</v>
      </c>
      <c r="D42" t="s">
        <v>45</v>
      </c>
      <c r="E42" t="s">
        <v>152</v>
      </c>
      <c r="F42" t="str">
        <f>"00302264"</f>
        <v>00302264</v>
      </c>
      <c r="G42" t="s">
        <v>153</v>
      </c>
      <c r="H42" t="s">
        <v>57</v>
      </c>
      <c r="I42">
        <v>1247</v>
      </c>
      <c r="J42" t="s">
        <v>21</v>
      </c>
      <c r="K42">
        <v>0</v>
      </c>
      <c r="M42">
        <v>1913.2</v>
      </c>
    </row>
    <row r="43" spans="1:13" x14ac:dyDescent="0.25">
      <c r="A43">
        <v>37</v>
      </c>
      <c r="B43">
        <v>3478</v>
      </c>
      <c r="C43" t="s">
        <v>154</v>
      </c>
      <c r="D43" t="s">
        <v>155</v>
      </c>
      <c r="E43" t="s">
        <v>156</v>
      </c>
      <c r="F43" t="str">
        <f>"201504001685"</f>
        <v>201504001685</v>
      </c>
      <c r="G43" t="s">
        <v>137</v>
      </c>
      <c r="H43" t="s">
        <v>35</v>
      </c>
      <c r="I43">
        <v>1214</v>
      </c>
      <c r="J43" t="s">
        <v>21</v>
      </c>
      <c r="K43">
        <v>0</v>
      </c>
      <c r="M43">
        <v>1732.9</v>
      </c>
    </row>
    <row r="44" spans="1:13" x14ac:dyDescent="0.25">
      <c r="A44">
        <v>38</v>
      </c>
      <c r="B44">
        <v>5259</v>
      </c>
      <c r="C44" t="s">
        <v>157</v>
      </c>
      <c r="D44" t="s">
        <v>98</v>
      </c>
      <c r="E44" t="s">
        <v>158</v>
      </c>
      <c r="F44" t="str">
        <f>"200802007333"</f>
        <v>200802007333</v>
      </c>
      <c r="G44" t="s">
        <v>159</v>
      </c>
      <c r="H44" t="s">
        <v>160</v>
      </c>
      <c r="I44">
        <v>1225</v>
      </c>
      <c r="J44" t="s">
        <v>21</v>
      </c>
      <c r="K44">
        <v>6</v>
      </c>
      <c r="M44">
        <v>1691</v>
      </c>
    </row>
    <row r="45" spans="1:13" x14ac:dyDescent="0.25">
      <c r="A45">
        <v>39</v>
      </c>
      <c r="B45">
        <v>3124</v>
      </c>
      <c r="C45" t="s">
        <v>161</v>
      </c>
      <c r="D45" t="s">
        <v>162</v>
      </c>
      <c r="E45" t="s">
        <v>163</v>
      </c>
      <c r="F45" t="str">
        <f>"201409002610"</f>
        <v>201409002610</v>
      </c>
      <c r="G45" t="s">
        <v>164</v>
      </c>
      <c r="H45" t="s">
        <v>165</v>
      </c>
      <c r="I45">
        <v>1234</v>
      </c>
      <c r="J45" t="s">
        <v>21</v>
      </c>
      <c r="K45">
        <v>0</v>
      </c>
      <c r="M45">
        <v>1720.2</v>
      </c>
    </row>
    <row r="46" spans="1:13" x14ac:dyDescent="0.25">
      <c r="A46">
        <v>40</v>
      </c>
      <c r="B46">
        <v>1749</v>
      </c>
      <c r="C46" t="s">
        <v>166</v>
      </c>
      <c r="D46" t="s">
        <v>167</v>
      </c>
      <c r="E46" t="s">
        <v>168</v>
      </c>
      <c r="F46" t="str">
        <f>"00150088"</f>
        <v>00150088</v>
      </c>
      <c r="G46" t="s">
        <v>169</v>
      </c>
      <c r="H46" t="s">
        <v>170</v>
      </c>
      <c r="I46">
        <v>1203</v>
      </c>
      <c r="J46" t="s">
        <v>21</v>
      </c>
      <c r="K46">
        <v>0</v>
      </c>
      <c r="M46">
        <v>1943.5</v>
      </c>
    </row>
    <row r="47" spans="1:13" x14ac:dyDescent="0.25">
      <c r="A47">
        <v>41</v>
      </c>
      <c r="B47">
        <v>5975</v>
      </c>
      <c r="C47" t="s">
        <v>171</v>
      </c>
      <c r="D47" t="s">
        <v>17</v>
      </c>
      <c r="E47" t="s">
        <v>172</v>
      </c>
      <c r="F47" t="str">
        <f>"201410006838"</f>
        <v>201410006838</v>
      </c>
      <c r="G47" t="s">
        <v>164</v>
      </c>
      <c r="H47" t="s">
        <v>173</v>
      </c>
      <c r="I47">
        <v>1231</v>
      </c>
      <c r="J47" t="s">
        <v>21</v>
      </c>
      <c r="K47">
        <v>0</v>
      </c>
      <c r="L47" t="s">
        <v>138</v>
      </c>
      <c r="M47">
        <v>1720.4</v>
      </c>
    </row>
    <row r="48" spans="1:13" x14ac:dyDescent="0.25">
      <c r="A48">
        <v>42</v>
      </c>
      <c r="B48">
        <v>5339</v>
      </c>
      <c r="C48" t="s">
        <v>174</v>
      </c>
      <c r="D48" t="s">
        <v>93</v>
      </c>
      <c r="E48" t="s">
        <v>175</v>
      </c>
      <c r="F48" t="str">
        <f>"00281580"</f>
        <v>00281580</v>
      </c>
      <c r="G48" t="s">
        <v>76</v>
      </c>
      <c r="H48" t="s">
        <v>176</v>
      </c>
      <c r="I48">
        <v>1230</v>
      </c>
      <c r="J48" t="s">
        <v>21</v>
      </c>
      <c r="K48">
        <v>0</v>
      </c>
      <c r="M48">
        <v>1846</v>
      </c>
    </row>
    <row r="49" spans="1:13" x14ac:dyDescent="0.25">
      <c r="A49">
        <v>43</v>
      </c>
      <c r="B49">
        <v>1449</v>
      </c>
      <c r="C49" t="s">
        <v>177</v>
      </c>
      <c r="D49" t="s">
        <v>178</v>
      </c>
      <c r="E49" t="s">
        <v>179</v>
      </c>
      <c r="F49" t="str">
        <f>"200801002153"</f>
        <v>200801002153</v>
      </c>
      <c r="G49" t="s">
        <v>164</v>
      </c>
      <c r="H49" t="s">
        <v>48</v>
      </c>
      <c r="I49">
        <v>1244</v>
      </c>
      <c r="J49" t="s">
        <v>21</v>
      </c>
      <c r="K49">
        <v>0</v>
      </c>
      <c r="M49">
        <v>2024</v>
      </c>
    </row>
    <row r="50" spans="1:13" x14ac:dyDescent="0.25">
      <c r="A50">
        <v>44</v>
      </c>
      <c r="B50">
        <v>94</v>
      </c>
      <c r="C50" t="s">
        <v>180</v>
      </c>
      <c r="D50" t="s">
        <v>93</v>
      </c>
      <c r="E50" t="s">
        <v>181</v>
      </c>
      <c r="F50" t="str">
        <f>"201409000899"</f>
        <v>201409000899</v>
      </c>
      <c r="G50" t="s">
        <v>76</v>
      </c>
      <c r="H50" t="s">
        <v>35</v>
      </c>
      <c r="I50">
        <v>1215</v>
      </c>
      <c r="J50" t="s">
        <v>21</v>
      </c>
      <c r="K50">
        <v>0</v>
      </c>
      <c r="M50">
        <v>1721.3</v>
      </c>
    </row>
    <row r="51" spans="1:13" x14ac:dyDescent="0.25">
      <c r="A51">
        <v>45</v>
      </c>
      <c r="B51">
        <v>3758</v>
      </c>
      <c r="C51" t="s">
        <v>182</v>
      </c>
      <c r="D51" t="s">
        <v>37</v>
      </c>
      <c r="E51" t="s">
        <v>183</v>
      </c>
      <c r="F51" t="str">
        <f>"201511019062"</f>
        <v>201511019062</v>
      </c>
      <c r="G51" t="s">
        <v>184</v>
      </c>
      <c r="H51" t="s">
        <v>57</v>
      </c>
      <c r="I51">
        <v>1251</v>
      </c>
      <c r="J51" t="s">
        <v>21</v>
      </c>
      <c r="K51">
        <v>6</v>
      </c>
      <c r="M51">
        <v>1701.9</v>
      </c>
    </row>
    <row r="52" spans="1:13" x14ac:dyDescent="0.25">
      <c r="A52">
        <v>46</v>
      </c>
      <c r="B52">
        <v>5606</v>
      </c>
      <c r="C52" t="s">
        <v>185</v>
      </c>
      <c r="D52" t="s">
        <v>126</v>
      </c>
      <c r="E52" t="s">
        <v>186</v>
      </c>
      <c r="F52" t="str">
        <f>"201410006142"</f>
        <v>201410006142</v>
      </c>
      <c r="G52" t="s">
        <v>187</v>
      </c>
      <c r="H52" t="s">
        <v>188</v>
      </c>
      <c r="I52">
        <v>1245</v>
      </c>
      <c r="J52" t="s">
        <v>21</v>
      </c>
      <c r="K52">
        <v>0</v>
      </c>
      <c r="M52">
        <v>1661</v>
      </c>
    </row>
    <row r="53" spans="1:13" x14ac:dyDescent="0.25">
      <c r="A53">
        <v>47</v>
      </c>
      <c r="B53">
        <v>400</v>
      </c>
      <c r="C53" t="s">
        <v>189</v>
      </c>
      <c r="D53" t="s">
        <v>98</v>
      </c>
      <c r="E53" t="s">
        <v>190</v>
      </c>
      <c r="F53" t="str">
        <f>"00234633"</f>
        <v>00234633</v>
      </c>
      <c r="G53" t="s">
        <v>164</v>
      </c>
      <c r="H53" t="s">
        <v>173</v>
      </c>
      <c r="I53">
        <v>1231</v>
      </c>
      <c r="J53" t="s">
        <v>21</v>
      </c>
      <c r="K53">
        <v>0</v>
      </c>
      <c r="M53">
        <v>1788.4</v>
      </c>
    </row>
    <row r="54" spans="1:13" x14ac:dyDescent="0.25">
      <c r="A54">
        <v>48</v>
      </c>
      <c r="B54">
        <v>3060</v>
      </c>
      <c r="C54" t="s">
        <v>191</v>
      </c>
      <c r="D54" t="s">
        <v>178</v>
      </c>
      <c r="E54" t="s">
        <v>192</v>
      </c>
      <c r="F54" t="str">
        <f>"201402005647"</f>
        <v>201402005647</v>
      </c>
      <c r="G54" t="s">
        <v>116</v>
      </c>
      <c r="H54" t="s">
        <v>35</v>
      </c>
      <c r="I54">
        <v>1211</v>
      </c>
      <c r="J54" t="s">
        <v>21</v>
      </c>
      <c r="K54">
        <v>0</v>
      </c>
      <c r="M54">
        <v>1756.3</v>
      </c>
    </row>
    <row r="55" spans="1:13" x14ac:dyDescent="0.25">
      <c r="A55">
        <v>49</v>
      </c>
      <c r="B55">
        <v>4560</v>
      </c>
      <c r="C55" t="s">
        <v>193</v>
      </c>
      <c r="D55" t="s">
        <v>194</v>
      </c>
      <c r="E55" t="s">
        <v>195</v>
      </c>
      <c r="F55" t="str">
        <f>"200802012171"</f>
        <v>200802012171</v>
      </c>
      <c r="G55" t="s">
        <v>149</v>
      </c>
      <c r="H55" t="s">
        <v>20</v>
      </c>
      <c r="I55">
        <v>1218</v>
      </c>
      <c r="J55" t="s">
        <v>21</v>
      </c>
      <c r="K55">
        <v>0</v>
      </c>
      <c r="M55">
        <v>1842.3</v>
      </c>
    </row>
    <row r="56" spans="1:13" x14ac:dyDescent="0.25">
      <c r="A56">
        <v>50</v>
      </c>
      <c r="B56">
        <v>1664</v>
      </c>
      <c r="C56" t="s">
        <v>196</v>
      </c>
      <c r="D56" t="s">
        <v>89</v>
      </c>
      <c r="E56" t="s">
        <v>197</v>
      </c>
      <c r="F56" t="str">
        <f>"200712005083"</f>
        <v>200712005083</v>
      </c>
      <c r="G56" t="s">
        <v>43</v>
      </c>
      <c r="H56" t="s">
        <v>198</v>
      </c>
      <c r="I56">
        <v>1256</v>
      </c>
      <c r="J56" t="s">
        <v>21</v>
      </c>
      <c r="K56">
        <v>6</v>
      </c>
      <c r="M56">
        <v>1749</v>
      </c>
    </row>
    <row r="57" spans="1:13" x14ac:dyDescent="0.25">
      <c r="A57">
        <v>51</v>
      </c>
      <c r="B57">
        <v>5042</v>
      </c>
      <c r="C57" t="s">
        <v>199</v>
      </c>
      <c r="D57" t="s">
        <v>162</v>
      </c>
      <c r="E57" t="s">
        <v>200</v>
      </c>
      <c r="F57" t="str">
        <f>"00029322"</f>
        <v>00029322</v>
      </c>
      <c r="G57" t="s">
        <v>76</v>
      </c>
      <c r="H57" t="s">
        <v>201</v>
      </c>
      <c r="I57">
        <v>1226</v>
      </c>
      <c r="J57" t="s">
        <v>21</v>
      </c>
      <c r="K57">
        <v>0</v>
      </c>
      <c r="M57">
        <v>1929.1</v>
      </c>
    </row>
    <row r="58" spans="1:13" x14ac:dyDescent="0.25">
      <c r="A58">
        <v>52</v>
      </c>
      <c r="B58">
        <v>2540</v>
      </c>
      <c r="C58" t="s">
        <v>202</v>
      </c>
      <c r="D58" t="s">
        <v>93</v>
      </c>
      <c r="E58" t="s">
        <v>203</v>
      </c>
      <c r="F58" t="str">
        <f>"00215479"</f>
        <v>00215479</v>
      </c>
      <c r="G58" t="s">
        <v>204</v>
      </c>
      <c r="H58" t="s">
        <v>205</v>
      </c>
      <c r="I58">
        <v>1246</v>
      </c>
      <c r="J58" t="s">
        <v>21</v>
      </c>
      <c r="K58">
        <v>6</v>
      </c>
      <c r="M58">
        <v>1496</v>
      </c>
    </row>
    <row r="59" spans="1:13" x14ac:dyDescent="0.25">
      <c r="A59">
        <v>53</v>
      </c>
      <c r="B59">
        <v>2947</v>
      </c>
      <c r="C59" t="s">
        <v>206</v>
      </c>
      <c r="D59" t="s">
        <v>37</v>
      </c>
      <c r="E59" t="s">
        <v>207</v>
      </c>
      <c r="F59" t="str">
        <f>"00008926"</f>
        <v>00008926</v>
      </c>
      <c r="G59" t="s">
        <v>137</v>
      </c>
      <c r="H59" t="s">
        <v>48</v>
      </c>
      <c r="I59">
        <v>1240</v>
      </c>
      <c r="J59" t="s">
        <v>21</v>
      </c>
      <c r="K59">
        <v>0</v>
      </c>
      <c r="M59">
        <v>1906.2</v>
      </c>
    </row>
    <row r="60" spans="1:13" x14ac:dyDescent="0.25">
      <c r="A60">
        <v>54</v>
      </c>
      <c r="B60">
        <v>3056</v>
      </c>
      <c r="C60" t="s">
        <v>208</v>
      </c>
      <c r="D60" t="s">
        <v>37</v>
      </c>
      <c r="E60" t="s">
        <v>209</v>
      </c>
      <c r="F60" t="str">
        <f>"201407000001"</f>
        <v>201407000001</v>
      </c>
      <c r="G60" t="s">
        <v>184</v>
      </c>
      <c r="H60" t="s">
        <v>210</v>
      </c>
      <c r="I60">
        <v>1270</v>
      </c>
      <c r="J60" t="s">
        <v>21</v>
      </c>
      <c r="K60">
        <v>6</v>
      </c>
      <c r="M60">
        <v>1645</v>
      </c>
    </row>
    <row r="61" spans="1:13" x14ac:dyDescent="0.25">
      <c r="A61">
        <v>55</v>
      </c>
      <c r="B61">
        <v>4558</v>
      </c>
      <c r="C61" t="s">
        <v>211</v>
      </c>
      <c r="D61" t="s">
        <v>45</v>
      </c>
      <c r="E61" t="s">
        <v>212</v>
      </c>
      <c r="F61" t="str">
        <f>"201406017508"</f>
        <v>201406017508</v>
      </c>
      <c r="G61" t="s">
        <v>116</v>
      </c>
      <c r="H61" t="s">
        <v>48</v>
      </c>
      <c r="I61">
        <v>1237</v>
      </c>
      <c r="J61" t="s">
        <v>21</v>
      </c>
      <c r="K61">
        <v>0</v>
      </c>
      <c r="M61">
        <v>1843.4</v>
      </c>
    </row>
    <row r="62" spans="1:13" x14ac:dyDescent="0.25">
      <c r="A62">
        <v>56</v>
      </c>
      <c r="B62">
        <v>5054</v>
      </c>
      <c r="C62" t="s">
        <v>213</v>
      </c>
      <c r="D62" t="s">
        <v>98</v>
      </c>
      <c r="E62" t="s">
        <v>214</v>
      </c>
      <c r="F62" t="str">
        <f>"00027798"</f>
        <v>00027798</v>
      </c>
      <c r="G62" t="s">
        <v>137</v>
      </c>
      <c r="H62" t="s">
        <v>84</v>
      </c>
      <c r="I62">
        <v>1264</v>
      </c>
      <c r="J62" t="s">
        <v>21</v>
      </c>
      <c r="K62">
        <v>0</v>
      </c>
      <c r="M62">
        <v>1876.7</v>
      </c>
    </row>
    <row r="63" spans="1:13" x14ac:dyDescent="0.25">
      <c r="A63">
        <v>57</v>
      </c>
      <c r="B63">
        <v>1239</v>
      </c>
      <c r="C63" t="s">
        <v>215</v>
      </c>
      <c r="D63" t="s">
        <v>216</v>
      </c>
      <c r="E63" t="s">
        <v>217</v>
      </c>
      <c r="F63" t="str">
        <f>"00240905"</f>
        <v>00240905</v>
      </c>
      <c r="G63" t="s">
        <v>100</v>
      </c>
      <c r="H63" t="s">
        <v>101</v>
      </c>
      <c r="I63">
        <v>1228</v>
      </c>
      <c r="J63" t="s">
        <v>21</v>
      </c>
      <c r="K63">
        <v>0</v>
      </c>
      <c r="L63" t="s">
        <v>218</v>
      </c>
      <c r="M63">
        <v>727.1</v>
      </c>
    </row>
    <row r="64" spans="1:13" x14ac:dyDescent="0.25">
      <c r="A64">
        <v>58</v>
      </c>
      <c r="B64">
        <v>869</v>
      </c>
      <c r="C64" t="s">
        <v>219</v>
      </c>
      <c r="D64" t="s">
        <v>45</v>
      </c>
      <c r="E64" t="s">
        <v>220</v>
      </c>
      <c r="F64" t="str">
        <f>"201405001345"</f>
        <v>201405001345</v>
      </c>
      <c r="G64" t="s">
        <v>68</v>
      </c>
      <c r="H64" t="s">
        <v>57</v>
      </c>
      <c r="I64">
        <v>1250</v>
      </c>
      <c r="J64" t="s">
        <v>21</v>
      </c>
      <c r="K64">
        <v>0</v>
      </c>
      <c r="M64">
        <v>1891.1</v>
      </c>
    </row>
    <row r="65" spans="1:13" x14ac:dyDescent="0.25">
      <c r="A65">
        <v>59</v>
      </c>
      <c r="B65">
        <v>6147</v>
      </c>
      <c r="C65" t="s">
        <v>221</v>
      </c>
      <c r="D65" t="s">
        <v>81</v>
      </c>
      <c r="E65" t="s">
        <v>222</v>
      </c>
      <c r="F65" t="str">
        <f>"00363372"</f>
        <v>00363372</v>
      </c>
      <c r="G65" t="s">
        <v>95</v>
      </c>
      <c r="H65" t="s">
        <v>84</v>
      </c>
      <c r="I65">
        <v>1258</v>
      </c>
      <c r="J65" t="s">
        <v>21</v>
      </c>
      <c r="K65">
        <v>6</v>
      </c>
      <c r="M65">
        <v>1576</v>
      </c>
    </row>
    <row r="66" spans="1:13" x14ac:dyDescent="0.25">
      <c r="A66">
        <v>60</v>
      </c>
      <c r="B66">
        <v>1134</v>
      </c>
      <c r="C66" t="s">
        <v>223</v>
      </c>
      <c r="D66" t="s">
        <v>93</v>
      </c>
      <c r="E66" t="s">
        <v>224</v>
      </c>
      <c r="F66" t="str">
        <f>"200801002257"</f>
        <v>200801002257</v>
      </c>
      <c r="G66" t="s">
        <v>149</v>
      </c>
      <c r="H66" t="s">
        <v>20</v>
      </c>
      <c r="I66">
        <v>1218</v>
      </c>
      <c r="J66" t="s">
        <v>21</v>
      </c>
      <c r="K66">
        <v>0</v>
      </c>
      <c r="M66">
        <v>1844</v>
      </c>
    </row>
    <row r="67" spans="1:13" x14ac:dyDescent="0.25">
      <c r="A67">
        <v>61</v>
      </c>
      <c r="B67">
        <v>2126</v>
      </c>
      <c r="C67" t="s">
        <v>225</v>
      </c>
      <c r="D67" t="s">
        <v>23</v>
      </c>
      <c r="E67" t="s">
        <v>226</v>
      </c>
      <c r="F67" t="str">
        <f>"201001000193"</f>
        <v>201001000193</v>
      </c>
      <c r="G67" t="s">
        <v>227</v>
      </c>
      <c r="H67" t="s">
        <v>228</v>
      </c>
      <c r="I67">
        <v>1217</v>
      </c>
      <c r="J67" t="s">
        <v>21</v>
      </c>
      <c r="K67">
        <v>0</v>
      </c>
      <c r="L67" t="s">
        <v>138</v>
      </c>
      <c r="M67">
        <v>1520.4</v>
      </c>
    </row>
    <row r="68" spans="1:13" x14ac:dyDescent="0.25">
      <c r="A68">
        <v>62</v>
      </c>
      <c r="B68">
        <v>3167</v>
      </c>
      <c r="C68" t="s">
        <v>229</v>
      </c>
      <c r="D68" t="s">
        <v>167</v>
      </c>
      <c r="E68" t="s">
        <v>230</v>
      </c>
      <c r="F68" t="str">
        <f>"200802007612"</f>
        <v>200802007612</v>
      </c>
      <c r="G68" t="s">
        <v>100</v>
      </c>
      <c r="H68" t="s">
        <v>101</v>
      </c>
      <c r="I68">
        <v>1228</v>
      </c>
      <c r="J68" t="s">
        <v>21</v>
      </c>
      <c r="K68">
        <v>0</v>
      </c>
      <c r="M68">
        <v>1596</v>
      </c>
    </row>
    <row r="69" spans="1:13" x14ac:dyDescent="0.25">
      <c r="A69">
        <v>63</v>
      </c>
      <c r="B69">
        <v>4589</v>
      </c>
      <c r="C69" t="s">
        <v>231</v>
      </c>
      <c r="D69" t="s">
        <v>98</v>
      </c>
      <c r="E69" t="s">
        <v>232</v>
      </c>
      <c r="F69" t="str">
        <f>"201502001415"</f>
        <v>201502001415</v>
      </c>
      <c r="G69" t="s">
        <v>169</v>
      </c>
      <c r="H69" t="s">
        <v>84</v>
      </c>
      <c r="I69">
        <v>1260</v>
      </c>
      <c r="J69" t="s">
        <v>21</v>
      </c>
      <c r="K69">
        <v>0</v>
      </c>
      <c r="M69">
        <v>1873.7</v>
      </c>
    </row>
    <row r="70" spans="1:13" x14ac:dyDescent="0.25">
      <c r="A70">
        <v>64</v>
      </c>
      <c r="B70">
        <v>3612</v>
      </c>
      <c r="C70" t="s">
        <v>233</v>
      </c>
      <c r="D70" t="s">
        <v>61</v>
      </c>
      <c r="E70" t="s">
        <v>234</v>
      </c>
      <c r="F70" t="str">
        <f>"201410001139"</f>
        <v>201410001139</v>
      </c>
      <c r="G70" t="s">
        <v>204</v>
      </c>
      <c r="H70" t="s">
        <v>205</v>
      </c>
      <c r="I70">
        <v>1246</v>
      </c>
      <c r="J70" t="s">
        <v>21</v>
      </c>
      <c r="K70">
        <v>6</v>
      </c>
      <c r="L70" t="s">
        <v>138</v>
      </c>
      <c r="M70">
        <v>917</v>
      </c>
    </row>
    <row r="71" spans="1:13" x14ac:dyDescent="0.25">
      <c r="A71">
        <v>65</v>
      </c>
      <c r="B71">
        <v>907</v>
      </c>
      <c r="C71" t="s">
        <v>235</v>
      </c>
      <c r="D71" t="s">
        <v>93</v>
      </c>
      <c r="E71" t="s">
        <v>236</v>
      </c>
      <c r="F71" t="str">
        <f>"200712003220"</f>
        <v>200712003220</v>
      </c>
      <c r="G71" t="s">
        <v>227</v>
      </c>
      <c r="H71" t="s">
        <v>228</v>
      </c>
      <c r="I71">
        <v>1217</v>
      </c>
      <c r="J71" t="s">
        <v>21</v>
      </c>
      <c r="K71">
        <v>0</v>
      </c>
      <c r="M71">
        <v>1936.4</v>
      </c>
    </row>
    <row r="72" spans="1:13" x14ac:dyDescent="0.25">
      <c r="A72">
        <v>66</v>
      </c>
      <c r="B72">
        <v>5831</v>
      </c>
      <c r="C72" t="s">
        <v>237</v>
      </c>
      <c r="D72" t="s">
        <v>238</v>
      </c>
      <c r="E72" t="s">
        <v>239</v>
      </c>
      <c r="F72" t="str">
        <f>"201504000288"</f>
        <v>201504000288</v>
      </c>
      <c r="G72" t="s">
        <v>68</v>
      </c>
      <c r="H72" t="s">
        <v>165</v>
      </c>
      <c r="I72">
        <v>1233</v>
      </c>
      <c r="J72" t="s">
        <v>21</v>
      </c>
      <c r="K72">
        <v>0</v>
      </c>
      <c r="M72">
        <v>1778.7</v>
      </c>
    </row>
    <row r="73" spans="1:13" x14ac:dyDescent="0.25">
      <c r="A73">
        <v>67</v>
      </c>
      <c r="B73">
        <v>1131</v>
      </c>
      <c r="C73" t="s">
        <v>240</v>
      </c>
      <c r="D73" t="s">
        <v>167</v>
      </c>
      <c r="E73" t="s">
        <v>241</v>
      </c>
      <c r="F73" t="str">
        <f>"201409002440"</f>
        <v>201409002440</v>
      </c>
      <c r="G73" t="s">
        <v>39</v>
      </c>
      <c r="H73" t="s">
        <v>242</v>
      </c>
      <c r="I73">
        <v>1207</v>
      </c>
      <c r="J73" t="s">
        <v>21</v>
      </c>
      <c r="K73">
        <v>6</v>
      </c>
      <c r="M73">
        <v>1562</v>
      </c>
    </row>
    <row r="74" spans="1:13" x14ac:dyDescent="0.25">
      <c r="A74">
        <v>68</v>
      </c>
      <c r="B74">
        <v>5717</v>
      </c>
      <c r="C74" t="s">
        <v>243</v>
      </c>
      <c r="D74" t="s">
        <v>37</v>
      </c>
      <c r="E74" t="s">
        <v>244</v>
      </c>
      <c r="F74" t="str">
        <f>"00145445"</f>
        <v>00145445</v>
      </c>
      <c r="G74" t="s">
        <v>169</v>
      </c>
      <c r="H74" t="s">
        <v>245</v>
      </c>
      <c r="I74">
        <v>1208</v>
      </c>
      <c r="J74" t="s">
        <v>21</v>
      </c>
      <c r="K74">
        <v>0</v>
      </c>
      <c r="M74">
        <v>1790.6</v>
      </c>
    </row>
    <row r="75" spans="1:13" x14ac:dyDescent="0.25">
      <c r="A75">
        <v>69</v>
      </c>
      <c r="B75">
        <v>1982</v>
      </c>
      <c r="C75" t="s">
        <v>246</v>
      </c>
      <c r="D75" t="s">
        <v>216</v>
      </c>
      <c r="E75" t="s">
        <v>247</v>
      </c>
      <c r="F75" t="str">
        <f>"200801008091"</f>
        <v>200801008091</v>
      </c>
      <c r="G75" t="s">
        <v>116</v>
      </c>
      <c r="H75" t="s">
        <v>248</v>
      </c>
      <c r="I75">
        <v>1216</v>
      </c>
      <c r="J75" t="s">
        <v>21</v>
      </c>
      <c r="K75">
        <v>0</v>
      </c>
      <c r="M75">
        <v>2006</v>
      </c>
    </row>
    <row r="76" spans="1:13" x14ac:dyDescent="0.25">
      <c r="A76">
        <v>70</v>
      </c>
      <c r="B76">
        <v>2659</v>
      </c>
      <c r="C76" t="s">
        <v>249</v>
      </c>
      <c r="D76" t="s">
        <v>250</v>
      </c>
      <c r="E76" t="s">
        <v>251</v>
      </c>
      <c r="F76" t="str">
        <f>"201412000735"</f>
        <v>201412000735</v>
      </c>
      <c r="G76" t="s">
        <v>47</v>
      </c>
      <c r="H76" t="s">
        <v>48</v>
      </c>
      <c r="I76">
        <v>1242</v>
      </c>
      <c r="J76" t="s">
        <v>21</v>
      </c>
      <c r="K76">
        <v>6</v>
      </c>
      <c r="L76" t="s">
        <v>138</v>
      </c>
      <c r="M76">
        <v>1285.9000000000001</v>
      </c>
    </row>
    <row r="77" spans="1:13" x14ac:dyDescent="0.25">
      <c r="A77">
        <v>71</v>
      </c>
      <c r="B77">
        <v>4898</v>
      </c>
      <c r="C77" t="s">
        <v>252</v>
      </c>
      <c r="D77" t="s">
        <v>253</v>
      </c>
      <c r="E77" t="s">
        <v>254</v>
      </c>
      <c r="F77" t="str">
        <f>"00351247"</f>
        <v>00351247</v>
      </c>
      <c r="G77" t="s">
        <v>255</v>
      </c>
      <c r="H77" t="s">
        <v>256</v>
      </c>
      <c r="I77">
        <v>1202</v>
      </c>
      <c r="J77" t="s">
        <v>21</v>
      </c>
      <c r="K77">
        <v>0</v>
      </c>
      <c r="M77">
        <v>1965</v>
      </c>
    </row>
    <row r="78" spans="1:13" x14ac:dyDescent="0.25">
      <c r="A78">
        <v>72</v>
      </c>
      <c r="B78">
        <v>4600</v>
      </c>
      <c r="C78" t="s">
        <v>257</v>
      </c>
      <c r="D78" t="s">
        <v>37</v>
      </c>
      <c r="E78" t="s">
        <v>258</v>
      </c>
      <c r="F78" t="str">
        <f>"00256617"</f>
        <v>00256617</v>
      </c>
      <c r="G78" t="s">
        <v>259</v>
      </c>
      <c r="H78" t="s">
        <v>260</v>
      </c>
      <c r="I78">
        <v>1266</v>
      </c>
      <c r="J78" t="s">
        <v>21</v>
      </c>
      <c r="K78">
        <v>0</v>
      </c>
      <c r="M78">
        <v>2109.5</v>
      </c>
    </row>
    <row r="79" spans="1:13" x14ac:dyDescent="0.25">
      <c r="A79">
        <v>73</v>
      </c>
      <c r="B79">
        <v>47</v>
      </c>
      <c r="C79" t="s">
        <v>261</v>
      </c>
      <c r="D79" t="s">
        <v>45</v>
      </c>
      <c r="E79" t="s">
        <v>262</v>
      </c>
      <c r="F79" t="str">
        <f>"200802001649"</f>
        <v>200802001649</v>
      </c>
      <c r="G79" t="s">
        <v>137</v>
      </c>
      <c r="H79" t="s">
        <v>263</v>
      </c>
      <c r="I79">
        <v>1201</v>
      </c>
      <c r="J79" t="s">
        <v>21</v>
      </c>
      <c r="K79">
        <v>0</v>
      </c>
      <c r="M79">
        <v>1929</v>
      </c>
    </row>
    <row r="80" spans="1:13" x14ac:dyDescent="0.25">
      <c r="A80">
        <v>74</v>
      </c>
      <c r="B80">
        <v>5387</v>
      </c>
      <c r="C80" t="s">
        <v>264</v>
      </c>
      <c r="D80" t="s">
        <v>98</v>
      </c>
      <c r="E80" t="s">
        <v>265</v>
      </c>
      <c r="F80" t="str">
        <f>"00358572"</f>
        <v>00358572</v>
      </c>
      <c r="G80" t="s">
        <v>164</v>
      </c>
      <c r="H80" t="s">
        <v>266</v>
      </c>
      <c r="I80">
        <v>1227</v>
      </c>
      <c r="J80" t="s">
        <v>21</v>
      </c>
      <c r="K80">
        <v>0</v>
      </c>
      <c r="M80">
        <v>2008</v>
      </c>
    </row>
    <row r="81" spans="1:13" x14ac:dyDescent="0.25">
      <c r="A81">
        <v>75</v>
      </c>
      <c r="B81">
        <v>2233</v>
      </c>
      <c r="C81" t="s">
        <v>267</v>
      </c>
      <c r="D81" t="s">
        <v>93</v>
      </c>
      <c r="E81" t="s">
        <v>268</v>
      </c>
      <c r="F81" t="str">
        <f>"200801009516"</f>
        <v>200801009516</v>
      </c>
      <c r="G81" t="s">
        <v>269</v>
      </c>
      <c r="H81" t="s">
        <v>270</v>
      </c>
      <c r="I81">
        <v>1267</v>
      </c>
      <c r="J81" t="s">
        <v>21</v>
      </c>
      <c r="K81">
        <v>0</v>
      </c>
      <c r="M81">
        <v>2225.8000000000002</v>
      </c>
    </row>
    <row r="82" spans="1:13" x14ac:dyDescent="0.25">
      <c r="A82">
        <v>76</v>
      </c>
      <c r="B82">
        <v>6200</v>
      </c>
      <c r="C82" t="s">
        <v>271</v>
      </c>
      <c r="D82" t="s">
        <v>104</v>
      </c>
      <c r="E82" t="s">
        <v>272</v>
      </c>
      <c r="F82" t="str">
        <f>"201406007707"</f>
        <v>201406007707</v>
      </c>
      <c r="G82" t="s">
        <v>269</v>
      </c>
      <c r="H82" t="s">
        <v>20</v>
      </c>
      <c r="I82">
        <v>1219</v>
      </c>
      <c r="J82" t="s">
        <v>21</v>
      </c>
      <c r="K82">
        <v>0</v>
      </c>
      <c r="M82">
        <v>2151.6999999999998</v>
      </c>
    </row>
    <row r="83" spans="1:13" x14ac:dyDescent="0.25">
      <c r="A83">
        <v>77</v>
      </c>
      <c r="B83">
        <v>3176</v>
      </c>
      <c r="C83" t="s">
        <v>273</v>
      </c>
      <c r="D83" t="s">
        <v>274</v>
      </c>
      <c r="E83" t="s">
        <v>275</v>
      </c>
      <c r="F83" t="str">
        <f>"201303000275"</f>
        <v>201303000275</v>
      </c>
      <c r="G83" t="s">
        <v>276</v>
      </c>
      <c r="H83" t="s">
        <v>277</v>
      </c>
      <c r="I83">
        <v>1235</v>
      </c>
      <c r="J83" t="s">
        <v>21</v>
      </c>
      <c r="K83">
        <v>6</v>
      </c>
      <c r="M83">
        <v>1429.7</v>
      </c>
    </row>
    <row r="84" spans="1:13" x14ac:dyDescent="0.25">
      <c r="A84">
        <v>78</v>
      </c>
      <c r="B84">
        <v>5140</v>
      </c>
      <c r="C84" t="s">
        <v>278</v>
      </c>
      <c r="D84" t="s">
        <v>279</v>
      </c>
      <c r="E84" t="s">
        <v>280</v>
      </c>
      <c r="F84" t="str">
        <f>"00216831"</f>
        <v>00216831</v>
      </c>
      <c r="G84" t="s">
        <v>100</v>
      </c>
      <c r="H84" t="s">
        <v>101</v>
      </c>
      <c r="I84">
        <v>1228</v>
      </c>
      <c r="J84" t="s">
        <v>21</v>
      </c>
      <c r="K84">
        <v>0</v>
      </c>
      <c r="L84" t="s">
        <v>138</v>
      </c>
      <c r="M84">
        <v>1138</v>
      </c>
    </row>
    <row r="85" spans="1:13" x14ac:dyDescent="0.25">
      <c r="A85">
        <v>79</v>
      </c>
      <c r="B85">
        <v>930</v>
      </c>
      <c r="C85" t="s">
        <v>281</v>
      </c>
      <c r="D85" t="s">
        <v>61</v>
      </c>
      <c r="E85" t="s">
        <v>282</v>
      </c>
      <c r="F85" t="str">
        <f>"00267262"</f>
        <v>00267262</v>
      </c>
      <c r="G85" t="s">
        <v>76</v>
      </c>
      <c r="H85" t="s">
        <v>48</v>
      </c>
      <c r="I85">
        <v>1243</v>
      </c>
      <c r="J85" t="s">
        <v>21</v>
      </c>
      <c r="K85">
        <v>0</v>
      </c>
      <c r="M85">
        <v>1740.4</v>
      </c>
    </row>
    <row r="86" spans="1:13" x14ac:dyDescent="0.25">
      <c r="A86">
        <v>80</v>
      </c>
      <c r="B86">
        <v>1546</v>
      </c>
      <c r="C86" t="s">
        <v>283</v>
      </c>
      <c r="D86" t="s">
        <v>284</v>
      </c>
      <c r="E86" t="s">
        <v>285</v>
      </c>
      <c r="F86" t="str">
        <f>"201412006814"</f>
        <v>201412006814</v>
      </c>
      <c r="G86" t="s">
        <v>164</v>
      </c>
      <c r="H86" t="s">
        <v>286</v>
      </c>
      <c r="I86">
        <v>1255</v>
      </c>
      <c r="J86" t="s">
        <v>21</v>
      </c>
      <c r="K86">
        <v>0</v>
      </c>
      <c r="M86">
        <v>1850</v>
      </c>
    </row>
    <row r="87" spans="1:13" x14ac:dyDescent="0.25">
      <c r="A87">
        <v>81</v>
      </c>
      <c r="B87">
        <v>614</v>
      </c>
      <c r="C87" t="s">
        <v>287</v>
      </c>
      <c r="D87" t="s">
        <v>253</v>
      </c>
      <c r="E87" t="s">
        <v>288</v>
      </c>
      <c r="F87" t="str">
        <f>"201511010153"</f>
        <v>201511010153</v>
      </c>
      <c r="G87" t="s">
        <v>289</v>
      </c>
      <c r="H87" t="s">
        <v>290</v>
      </c>
      <c r="I87">
        <v>1268</v>
      </c>
      <c r="J87" t="s">
        <v>21</v>
      </c>
      <c r="K87">
        <v>0</v>
      </c>
      <c r="M87">
        <v>1677.2</v>
      </c>
    </row>
    <row r="88" spans="1:13" x14ac:dyDescent="0.25">
      <c r="A88">
        <v>82</v>
      </c>
      <c r="B88">
        <v>1181</v>
      </c>
      <c r="C88" t="s">
        <v>291</v>
      </c>
      <c r="D88" t="s">
        <v>126</v>
      </c>
      <c r="E88" t="s">
        <v>292</v>
      </c>
      <c r="F88" t="str">
        <f>"00185193"</f>
        <v>00185193</v>
      </c>
      <c r="G88" t="s">
        <v>83</v>
      </c>
      <c r="H88" t="s">
        <v>48</v>
      </c>
      <c r="I88">
        <v>1241</v>
      </c>
      <c r="J88" t="s">
        <v>21</v>
      </c>
      <c r="K88">
        <v>0</v>
      </c>
      <c r="M88">
        <v>1993.4</v>
      </c>
    </row>
    <row r="89" spans="1:13" x14ac:dyDescent="0.25">
      <c r="A89">
        <v>83</v>
      </c>
      <c r="B89">
        <v>5410</v>
      </c>
      <c r="C89" t="s">
        <v>293</v>
      </c>
      <c r="D89" t="s">
        <v>155</v>
      </c>
      <c r="E89" t="s">
        <v>294</v>
      </c>
      <c r="F89" t="str">
        <f>"00254969"</f>
        <v>00254969</v>
      </c>
      <c r="G89" t="s">
        <v>184</v>
      </c>
      <c r="H89" t="s">
        <v>48</v>
      </c>
      <c r="I89">
        <v>1236</v>
      </c>
      <c r="J89" t="s">
        <v>21</v>
      </c>
      <c r="K89">
        <v>6</v>
      </c>
      <c r="M89">
        <v>1861</v>
      </c>
    </row>
    <row r="90" spans="1:13" x14ac:dyDescent="0.25">
      <c r="A90">
        <v>84</v>
      </c>
      <c r="B90">
        <v>3487</v>
      </c>
      <c r="C90" t="s">
        <v>295</v>
      </c>
      <c r="D90" t="s">
        <v>216</v>
      </c>
      <c r="E90" t="s">
        <v>296</v>
      </c>
      <c r="F90" t="str">
        <f>"00252798"</f>
        <v>00252798</v>
      </c>
      <c r="G90" t="s">
        <v>184</v>
      </c>
      <c r="H90" t="s">
        <v>84</v>
      </c>
      <c r="I90">
        <v>1261</v>
      </c>
      <c r="J90" t="s">
        <v>21</v>
      </c>
      <c r="K90">
        <v>6</v>
      </c>
      <c r="M90">
        <v>1486.3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3Κ_2018_ΤΕ_ΔΙΟΡΙΣΤΕΟΙ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2018-03-28T09:25:30Z</dcterms:created>
  <dcterms:modified xsi:type="dcterms:W3CDTF">2018-03-28T09:25:43Z</dcterms:modified>
</cp:coreProperties>
</file>