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4" i="1" l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<sst xmlns="http://schemas.openxmlformats.org/spreadsheetml/2006/main" count="423" uniqueCount="347">
  <si>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</si>
  <si>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</si>
  <si>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</si>
  <si>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</si>
  <si>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</si>
  <si>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</si>
  <si>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</si>
  <si>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</si>
  <si>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</si>
  <si>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</si>
  <si>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</si>
  <si>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</si>
  <si>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</si>
  <si>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</si>
  <si>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</si>
  <si>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</si>
  <si>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</si>
  <si>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</si>
  <si>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ΜΑΝΟΥΣΟΣ</t>
  </si>
  <si>
    <t>ΚΩΝΣΤΑΝΤΙΝΟΣ</t>
  </si>
  <si>
    <t>ΔΗΜΗΤΡΙΟΣ</t>
  </si>
  <si>
    <t>ΑΕ984935</t>
  </si>
  <si>
    <t>658,9</t>
  </si>
  <si>
    <t>1816,9</t>
  </si>
  <si>
    <t>ΤΑΛΛΑΡΟΥ</t>
  </si>
  <si>
    <t>ΓΕΩΡΓΙΑ</t>
  </si>
  <si>
    <t>Χ978370</t>
  </si>
  <si>
    <t>732,6</t>
  </si>
  <si>
    <t>1790,6</t>
  </si>
  <si>
    <t>1240-1208-1237-1241-1242-1238-1239-1224-1225-1244-1243-1227</t>
  </si>
  <si>
    <t>ΚΑΤΣΑΜΑΚΛΗΣ</t>
  </si>
  <si>
    <t>ΔΗΜΗΤΡΗΣ</t>
  </si>
  <si>
    <t>ΝΙΚΟΛΑΟΣ</t>
  </si>
  <si>
    <t>ΑΙ120868</t>
  </si>
  <si>
    <t>718,3</t>
  </si>
  <si>
    <t>1776,3</t>
  </si>
  <si>
    <t>1208-1224-1225-1237-1238-1239-1240-1241-1242-1244-1246-1267-1269</t>
  </si>
  <si>
    <t>ΠΑΝΤΕΛΑΡΟΣ</t>
  </si>
  <si>
    <t>ΙΩΑΝΝΗΣ</t>
  </si>
  <si>
    <t>ΑΖ437217</t>
  </si>
  <si>
    <t>1240-1237-1224-1241-1244-1267-1238-1239-1246-1225-1242</t>
  </si>
  <si>
    <t>ΘΕΟΔΟΣΙΟΥ</t>
  </si>
  <si>
    <t>Ν092636</t>
  </si>
  <si>
    <t>1224-1241</t>
  </si>
  <si>
    <t>ΒΟΓΛΗ</t>
  </si>
  <si>
    <t>ΝΙΚΟΛΕΤΤΑ</t>
  </si>
  <si>
    <t>ΑΙ879654</t>
  </si>
  <si>
    <t>772,2</t>
  </si>
  <si>
    <t>1710,2</t>
  </si>
  <si>
    <t>1242-1208-1269-1240-1237-1241-1224-1243-1244-1267-1238-1239-1236-1246-1225</t>
  </si>
  <si>
    <t>ΛΟΥΚΑ</t>
  </si>
  <si>
    <t>ΑΛΕΞΑΝΔΡΟΣ</t>
  </si>
  <si>
    <t>ΑΗ984983</t>
  </si>
  <si>
    <t>776,6</t>
  </si>
  <si>
    <t>1704,6</t>
  </si>
  <si>
    <t>ΑΘΑΝΑΣΙΟΥ</t>
  </si>
  <si>
    <t>ΓΕΩΡΓΙΟΣ</t>
  </si>
  <si>
    <t>ΛΑΜΠΡΟΣ</t>
  </si>
  <si>
    <t>Χ521787</t>
  </si>
  <si>
    <t>641,3</t>
  </si>
  <si>
    <t>1649,3</t>
  </si>
  <si>
    <t>ΣΑΛΜΑΣ</t>
  </si>
  <si>
    <t>ΣΩΤΗΡΙΟΣ</t>
  </si>
  <si>
    <t>ΑΗ350605</t>
  </si>
  <si>
    <t>763,4</t>
  </si>
  <si>
    <t>1621,4</t>
  </si>
  <si>
    <t>1240-1208-1269-1237-1241-1224-1243-1244</t>
  </si>
  <si>
    <t>ΣΑΜΑΡΑ</t>
  </si>
  <si>
    <t>ΑΗ329918</t>
  </si>
  <si>
    <t>1208-1224-1225-1236-1237-1238-1239-1240-1241-1242-1243-1244-1245-1246-1269</t>
  </si>
  <si>
    <t>ΑΛΕΞΟΠΟΥΛΟΣ</t>
  </si>
  <si>
    <t>ΑΝ168640</t>
  </si>
  <si>
    <t>1244-1224</t>
  </si>
  <si>
    <t>ΓΕΡΟΝΤΗΣ</t>
  </si>
  <si>
    <t>ΠΑΝΑΓΙΩΤΗΣ</t>
  </si>
  <si>
    <t>ΑΚ512513</t>
  </si>
  <si>
    <t>ΘΕΟΠΟΥΛΟΣ</t>
  </si>
  <si>
    <t>ΧΡΗΣΤΟΣ</t>
  </si>
  <si>
    <t>ΑΙ860434</t>
  </si>
  <si>
    <t>1241-1237-1269-1208-1240-1224-1227-1243-1244-1267</t>
  </si>
  <si>
    <t>ΤΑΠΕΙΝΟΣ</t>
  </si>
  <si>
    <t>ΒΑΣΙΛΕΙΟΣ</t>
  </si>
  <si>
    <t>Τ309114</t>
  </si>
  <si>
    <t>611,6</t>
  </si>
  <si>
    <t>1595,6</t>
  </si>
  <si>
    <t>1224-1225</t>
  </si>
  <si>
    <t>ΛΥΡΩΝΗ</t>
  </si>
  <si>
    <t>ΝΙΚΟΛΕΤΑ</t>
  </si>
  <si>
    <t>ΚΩΝΣΤΑΝΤΙΚΟΣ</t>
  </si>
  <si>
    <t>ΑΒ957946</t>
  </si>
  <si>
    <t>1202-1243-1244-1240-1208-1269-1237-1241-1224-1238-1239-1245-1225-1242-1246-1236</t>
  </si>
  <si>
    <t>ΤΣΙΟΤΣΚΑ</t>
  </si>
  <si>
    <t>ΑΝΑΣΤΑΣΙΑ</t>
  </si>
  <si>
    <t>ΑΗ239588</t>
  </si>
  <si>
    <t>1237-1208-1240-1224-1241-1244-1238-1239-1225-1242-1246</t>
  </si>
  <si>
    <t>ΔΗΜΑΔΗΣ</t>
  </si>
  <si>
    <t>ΟΡΕΣΤΗΣ</t>
  </si>
  <si>
    <t>ΑΚ899241</t>
  </si>
  <si>
    <t>710,6</t>
  </si>
  <si>
    <t>1568,6</t>
  </si>
  <si>
    <t>1239-1238-1208-1269-1225-1237-1242-1240-1241-1224-1243-1244-1246</t>
  </si>
  <si>
    <t>ΛΑΣΠΑΣ</t>
  </si>
  <si>
    <t>ΑΗ483325</t>
  </si>
  <si>
    <t>675,4</t>
  </si>
  <si>
    <t>1533,4</t>
  </si>
  <si>
    <t>1224-1237-1244-1243-1241-1240</t>
  </si>
  <si>
    <t>ΓΙΩΡΑΣ</t>
  </si>
  <si>
    <t>ΑΘΑΝΑΣΙΟΣ</t>
  </si>
  <si>
    <t>ΑΗ805197</t>
  </si>
  <si>
    <t>1239-1238-1242-1240-1224-1269-1246-1244-1237-1241-1225-1236</t>
  </si>
  <si>
    <t>ΑΡΒΑΝΙΤΗ</t>
  </si>
  <si>
    <t>ΖΩΗ</t>
  </si>
  <si>
    <t>AI502037</t>
  </si>
  <si>
    <t>ΚΑΛΕΝΤΖΑΚΗΣ</t>
  </si>
  <si>
    <t>ΧΑΡΑΛΑΜΠΟΣ</t>
  </si>
  <si>
    <t>ΕΥΑΓΓΕΛΟΣ</t>
  </si>
  <si>
    <t>Σ060153</t>
  </si>
  <si>
    <t>711,7</t>
  </si>
  <si>
    <t>1464,7</t>
  </si>
  <si>
    <t>1224-1208-1237-1241-1240-1244-1269-1267</t>
  </si>
  <si>
    <t>ΣΠΑΝΟΥ</t>
  </si>
  <si>
    <t>ΑΡΙΑΔΝΗ ΕΛΕΝΗ</t>
  </si>
  <si>
    <t>Φ014416</t>
  </si>
  <si>
    <t>1224-1241-1237-1240-1244-1239-1242-1225-1236</t>
  </si>
  <si>
    <t>ΠΑΤΣΙΑΟΥΡΑΣ</t>
  </si>
  <si>
    <t>ΧΡΙΣΤΟΦΟΡΟΣ</t>
  </si>
  <si>
    <t>ΑΚ332869</t>
  </si>
  <si>
    <t>821,7</t>
  </si>
  <si>
    <t>1439,7</t>
  </si>
  <si>
    <t>1240-1246-1242-1241-1237-1244-1238-1239-1225-1267-1236-1224-1269-1208-1243-1245</t>
  </si>
  <si>
    <t>ΠΑΠΠΑΣ</t>
  </si>
  <si>
    <t>Χ795910</t>
  </si>
  <si>
    <t>686,4</t>
  </si>
  <si>
    <t>1435,4</t>
  </si>
  <si>
    <t>1237-1224-1208-1240-1241</t>
  </si>
  <si>
    <t>ΤΣΟΤΣΟΣ</t>
  </si>
  <si>
    <t>Ρ293845</t>
  </si>
  <si>
    <t>684,2</t>
  </si>
  <si>
    <t>1422,2</t>
  </si>
  <si>
    <t>ΜΟΚΑΣ</t>
  </si>
  <si>
    <t>ΑΒ423864</t>
  </si>
  <si>
    <t>618,2</t>
  </si>
  <si>
    <t>1386,2</t>
  </si>
  <si>
    <t>1237-1208-1240-1241-1224-1244-1267</t>
  </si>
  <si>
    <t>ΡΟΥΜΕΛΙΩΤΗΣ</t>
  </si>
  <si>
    <t>ΜΙΧΑΗΛ</t>
  </si>
  <si>
    <t>Π186427</t>
  </si>
  <si>
    <t>735,9</t>
  </si>
  <si>
    <t>1353,9</t>
  </si>
  <si>
    <t>1224-1241-1237-1208-1240-1267-1239-1238-1225-1242-1244-1246</t>
  </si>
  <si>
    <t>ΛΕΥΚΑΡΟΣ</t>
  </si>
  <si>
    <t>ΤΗΛΕΜΑΧΟΣ</t>
  </si>
  <si>
    <t>ΙΩΝΑΝΝΗΣ</t>
  </si>
  <si>
    <t>ΑΑ018668</t>
  </si>
  <si>
    <t>694,1</t>
  </si>
  <si>
    <t>1342,1</t>
  </si>
  <si>
    <t>ΜΑΡΓΑΡΙΤΗΣ</t>
  </si>
  <si>
    <t>ΘΕΟΔΩΡΟΣ</t>
  </si>
  <si>
    <t>ΑΜ726230</t>
  </si>
  <si>
    <t>657,8</t>
  </si>
  <si>
    <t>1315,8</t>
  </si>
  <si>
    <t>1225-1240-1269-1208-1241-1224</t>
  </si>
  <si>
    <t>ΚΑΛΦΑΣ</t>
  </si>
  <si>
    <t>ΑΕ984900</t>
  </si>
  <si>
    <t>ΒΛΑΧΟΣ</t>
  </si>
  <si>
    <t>ΑΝΑΣΤΑΣΙΟΣ</t>
  </si>
  <si>
    <t>ΑΒ506581</t>
  </si>
  <si>
    <t>672,1</t>
  </si>
  <si>
    <t>1310,1</t>
  </si>
  <si>
    <t>1224-1240-1269-1237-1242-1244-1245-1225-1238</t>
  </si>
  <si>
    <t>ΛΙΟΥΡΑΣ</t>
  </si>
  <si>
    <t>ΑΕ377232</t>
  </si>
  <si>
    <t>1208-1240-1244-1241-1237-1224-1239-1238-1225-1242-1246</t>
  </si>
  <si>
    <t>ΠΑΝΤΑΖΗΣ</t>
  </si>
  <si>
    <t>ΑΖ485890</t>
  </si>
  <si>
    <t>690,8</t>
  </si>
  <si>
    <t>1308,8</t>
  </si>
  <si>
    <t>ΒΟΙΤΣΙΔΗΣ</t>
  </si>
  <si>
    <t>ΗΛΙΑΣ</t>
  </si>
  <si>
    <t>ΣΠΥΡΟΣ</t>
  </si>
  <si>
    <t>ΑΙ351816</t>
  </si>
  <si>
    <t>1242-1238-1239-1240-1246-1208-1269-1244-1224-1225</t>
  </si>
  <si>
    <t>ΚΟΤΣΑΝΟΥ</t>
  </si>
  <si>
    <t>ΕΛΕΝΗ</t>
  </si>
  <si>
    <t>Π253821</t>
  </si>
  <si>
    <t>788,7</t>
  </si>
  <si>
    <t>1297,7</t>
  </si>
  <si>
    <t>1241-1237-1240-1224-1244-1246-1239-1238-1225-1242-1203-1267-1243-1269</t>
  </si>
  <si>
    <t>ΡΟΥΣΟΠΟΥΛΟΣ</t>
  </si>
  <si>
    <t>ΑΜ396218</t>
  </si>
  <si>
    <t>831,6</t>
  </si>
  <si>
    <t>1283,6</t>
  </si>
  <si>
    <t>1237-1229-1242-1244-1266-1231-1240-1269-1238-1239-1225-1224-1241-1246-1236-1259-1262-1263-1264-1232-1265</t>
  </si>
  <si>
    <t>ΡΟΜΠΟΛΑ</t>
  </si>
  <si>
    <t>ΚΩΝΣΤΑΝΤΙΝΙΑ</t>
  </si>
  <si>
    <t>ΜΑΡΚΟΣ</t>
  </si>
  <si>
    <t>ΑΖ788630</t>
  </si>
  <si>
    <t>888,8</t>
  </si>
  <si>
    <t>1282,8</t>
  </si>
  <si>
    <t>1237-1244-1267-1224-1208-1238-1239-1242-1246-1225-1241-1243-1240-1269-1236</t>
  </si>
  <si>
    <t>ΤΣΟΥΚΤΑΚΟΣ</t>
  </si>
  <si>
    <t>ΑΙ741090</t>
  </si>
  <si>
    <t>664,4</t>
  </si>
  <si>
    <t>1282,4</t>
  </si>
  <si>
    <t>1237-1267-1240-1241-1224-1269-1208-1244-1238-1239-1225-1246-1242-1236-1243</t>
  </si>
  <si>
    <t>ΣΤΑΜΟΥ</t>
  </si>
  <si>
    <t>ΑΜ992059</t>
  </si>
  <si>
    <t>656,7</t>
  </si>
  <si>
    <t>1274,7</t>
  </si>
  <si>
    <t>ΣΠΑΝΟΠΟΥΛΟΣ</t>
  </si>
  <si>
    <t>ΔΟΝΑΤΟΣ</t>
  </si>
  <si>
    <t>ΑΚ671269</t>
  </si>
  <si>
    <t>ΘΕΟΔΩΡΙΔΗΣ</t>
  </si>
  <si>
    <t>ΣΤΕΡΓΙΟΣ</t>
  </si>
  <si>
    <t>ΑΖ802030</t>
  </si>
  <si>
    <t>1242-1238-1239-1224-1237-1240-1241-1246-1267</t>
  </si>
  <si>
    <t>ΧΑΨΑ</t>
  </si>
  <si>
    <t>ΒΙΟΛΕΤΑ</t>
  </si>
  <si>
    <t>ΑΕ389656</t>
  </si>
  <si>
    <t>1225-1224-1244</t>
  </si>
  <si>
    <t>Τ402305</t>
  </si>
  <si>
    <t>1113,8</t>
  </si>
  <si>
    <t>1236-1237-1224-1240-1241-1244-1243-1269-1208-1238-1239-1242-1225-1246-1267-1203</t>
  </si>
  <si>
    <t>ΚΟΥΤΣΟΜΥΤΗ</t>
  </si>
  <si>
    <t>ΣΟΦΙΑ</t>
  </si>
  <si>
    <t>ΑΗ301798</t>
  </si>
  <si>
    <t>1240-1237-1208-1269-1242-1238-1239-1225-1244-1224-1241-1246</t>
  </si>
  <si>
    <t>ΚΡΟΚΟΣ</t>
  </si>
  <si>
    <t>ΑΕ961229</t>
  </si>
  <si>
    <t>689,7</t>
  </si>
  <si>
    <t>1062,7</t>
  </si>
  <si>
    <t>ΤΑΜΒΑΚΗ</t>
  </si>
  <si>
    <t>ΧΡΗΣΤΙΑΝΑ</t>
  </si>
  <si>
    <t>Φ275175</t>
  </si>
  <si>
    <t>1244-1243-1246-1224-1237-1238-1239-1240-1241-1245-1269-1242-1236-1225-1208</t>
  </si>
  <si>
    <t>ΑΡΩΝΗΣ</t>
  </si>
  <si>
    <t>ΠΕΤΡΟΣ</t>
  </si>
  <si>
    <t>ΑΒ277325</t>
  </si>
  <si>
    <t>652,3</t>
  </si>
  <si>
    <t>1032,3</t>
  </si>
  <si>
    <t>1224-1237-1241-1243-1244-1245-1240-1225-1238-1239-1242-1246</t>
  </si>
  <si>
    <t>ΛΙΟΤΑΚΗΣ</t>
  </si>
  <si>
    <t>ΓΡΗΓΟΡΙΟΣ</t>
  </si>
  <si>
    <t>ΑΖ379598</t>
  </si>
  <si>
    <t>716,1</t>
  </si>
  <si>
    <t>1019,1</t>
  </si>
  <si>
    <t>1225-1246-1269-1244-1243-1224</t>
  </si>
  <si>
    <t>ΚΟΤΡΟΓΙΑΝΝΗΣ</t>
  </si>
  <si>
    <t>Φ236083</t>
  </si>
  <si>
    <t>749,1</t>
  </si>
  <si>
    <t>1003,1</t>
  </si>
  <si>
    <t>1224-1241-1237-1240-1244</t>
  </si>
  <si>
    <t>ΣΠΑΝΟΥΔΑΚΗΣ</t>
  </si>
  <si>
    <t>ΣΤΥΛΙΑΝΟΣ</t>
  </si>
  <si>
    <t>ΑΚ739033</t>
  </si>
  <si>
    <t>ΧΑΛΑΣΤΑΝΗ</t>
  </si>
  <si>
    <t>ΒΑΣΙΛΙΚΗ</t>
  </si>
  <si>
    <t>ΔΗΜΟΣΘΕΝΗΣ</t>
  </si>
  <si>
    <t>ΑΑ975973</t>
  </si>
  <si>
    <t>705,1</t>
  </si>
  <si>
    <t>945,1</t>
  </si>
  <si>
    <t>1241-1208-1237-1240-1224</t>
  </si>
  <si>
    <t>ΚΑΡΑΓΙΑΝΝΗΣ</t>
  </si>
  <si>
    <t>Φ252109</t>
  </si>
  <si>
    <t>654,5</t>
  </si>
  <si>
    <t>929,5</t>
  </si>
  <si>
    <t>1244-1237-1241-1240-1224-1208-1227-1267</t>
  </si>
  <si>
    <t>ΑΣΗΜΑΚΟΠΟΥΛΟΣ</t>
  </si>
  <si>
    <t>ΛΟΥΚΑΣ</t>
  </si>
  <si>
    <t>ΑΒ072118</t>
  </si>
  <si>
    <t>744,7</t>
  </si>
  <si>
    <t>921,7</t>
  </si>
  <si>
    <t>1224-1237-1240-1241-1243</t>
  </si>
  <si>
    <t>ΜΑΓΙΑΝΝΗΣ</t>
  </si>
  <si>
    <t>ΑΝΤΩΝΙΟΣ</t>
  </si>
  <si>
    <t>ΑΡΙΣΤΟΤΕΛΗΣ</t>
  </si>
  <si>
    <t>ΑΙ332048</t>
  </si>
  <si>
    <t>688,6</t>
  </si>
  <si>
    <t>907,6</t>
  </si>
  <si>
    <t>1244-1240-1224-1241-1267-1242-1225-1236-1238-1239-1246</t>
  </si>
  <si>
    <t>ΓΕΩΡΓΙΑΔΗΣ</t>
  </si>
  <si>
    <t>ΑΝΔΡΕΑΣ</t>
  </si>
  <si>
    <t>Χ889671</t>
  </si>
  <si>
    <t>1227-1270-1208-1224-1225-1236-1237-1238-1239-1240-1241-1242-1243-1244-1246-1269</t>
  </si>
  <si>
    <t>ΜΕΡΡΑΣ</t>
  </si>
  <si>
    <t>ΣΠΥΡΙΔΩΝ</t>
  </si>
  <si>
    <t>Χ986062</t>
  </si>
  <si>
    <t>667,7</t>
  </si>
  <si>
    <t>900,7</t>
  </si>
  <si>
    <t>1241-1237-1208-1240-1224-1269-1267-1238-1239-1225-1244-1243-1242-1246-1236-1203</t>
  </si>
  <si>
    <t>ΜΑΤΖΙΡΗ</t>
  </si>
  <si>
    <t>ΕΥΑΓΓΕΛΙΑ</t>
  </si>
  <si>
    <t>ΑΚ863512</t>
  </si>
  <si>
    <t>1240-1208-1269-1237-1224-1241-1226-1238-1239-1242</t>
  </si>
  <si>
    <t>ΣΑΚΚΟΠΟΥΛΟΣ</t>
  </si>
  <si>
    <t>ΘΕΟΔΟΣΙΟΣ</t>
  </si>
  <si>
    <t>ΧΡΙΣΤΟΔΟΥΛΟΣ</t>
  </si>
  <si>
    <t>ΑΗ401768</t>
  </si>
  <si>
    <t>679,8</t>
  </si>
  <si>
    <t>870,8</t>
  </si>
  <si>
    <t>1225-1267-1237-1238-1239-1240-1241-1224-1242-1244-1246</t>
  </si>
  <si>
    <t>ΑΘΑΝΑΣΙΑΔΗΣ</t>
  </si>
  <si>
    <t>ΑΝ344492</t>
  </si>
  <si>
    <t>695,2</t>
  </si>
  <si>
    <t>802,2</t>
  </si>
  <si>
    <t>1224-1240-1237-1241-1244-1246-1242-1238-1239-1225</t>
  </si>
  <si>
    <t>ΜΠΑΣΔΕΚΗ</t>
  </si>
  <si>
    <t>ΛΑΜΠΡΙΝΗ</t>
  </si>
  <si>
    <t>ΑΚ838606</t>
  </si>
  <si>
    <t>800,1</t>
  </si>
  <si>
    <t>1224-1241-1237-1240-1244-1243</t>
  </si>
  <si>
    <t>ΣΤΕΡΓΙΑΝΝΗΣ</t>
  </si>
  <si>
    <t>ΑΖ790484</t>
  </si>
  <si>
    <t>760,6</t>
  </si>
  <si>
    <t>1241-1237-1240-1225-1245-1242-1238-1239-1244-1246-1208-1269-1224-1243-1236</t>
  </si>
  <si>
    <t xml:space="preserve">ΡΟΜΠΟΛΑ </t>
  </si>
  <si>
    <t xml:space="preserve">ΕΥΣΤΑΘΙΑ </t>
  </si>
  <si>
    <t xml:space="preserve">ΔΗΜΗΤΡΙΟΣ </t>
  </si>
  <si>
    <t>ΑΕ243868</t>
  </si>
  <si>
    <t>678,7</t>
  </si>
  <si>
    <t>750,7</t>
  </si>
  <si>
    <t>ΚΑΤΣΟΥΛΕΡΟΣ</t>
  </si>
  <si>
    <t>ΑΒ494633</t>
  </si>
  <si>
    <t>697,4</t>
  </si>
  <si>
    <t>747,4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</si>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</sst>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1224</v>
      </c>
      <c r="C8" t="s">
        <v>13</v>
      </c>
      <c r="D8" t="s">
        <v>14</v>
      </c>
      <c r="E8" t="s">
        <v>15</v>
      </c>
      <c r="F8" t="s">
        <v>16</v>
      </c>
      <c r="G8" t="str">
        <f>"201406017587"</f>
        <v>201406017587</v>
      </c>
      <c r="H8">
        <v>748</v>
      </c>
      <c r="I8">
        <v>150</v>
      </c>
      <c r="J8">
        <v>0</v>
      </c>
      <c r="K8">
        <v>0</v>
      </c>
      <c r="L8">
        <v>260</v>
      </c>
      <c r="M8">
        <v>0</v>
      </c>
      <c r="N8">
        <v>30</v>
      </c>
      <c r="O8">
        <v>0</v>
      </c>
      <c r="P8">
        <v>0</v>
      </c>
      <c r="Q8">
        <v>0</v>
      </c>
      <c r="R8">
        <v>30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2046</v>
      </c>
    </row>
    <row r="9" spans="1:30" x14ac:dyDescent="0.25">
      <c r="H9" t="s">
        <v>17</v>
      </c>
    </row>
    <row r="10" spans="1:30" x14ac:dyDescent="0.25">
      <c r="A10">
        <v>2</v>
      </c>
      <c r="B10">
        <v>2610</v>
      </c>
      <c r="C10" t="s">
        <v>18</v>
      </c>
      <c r="D10" t="s">
        <v>19</v>
      </c>
      <c r="E10" t="s">
        <v>20</v>
      </c>
      <c r="F10" t="s">
        <v>21</v>
      </c>
      <c r="G10" t="str">
        <f>"00219033"</f>
        <v>00219033</v>
      </c>
      <c r="H10" t="s">
        <v>22</v>
      </c>
      <c r="I10">
        <v>150</v>
      </c>
      <c r="J10">
        <v>0</v>
      </c>
      <c r="K10">
        <v>0</v>
      </c>
      <c r="L10">
        <v>200</v>
      </c>
      <c r="M10">
        <v>0</v>
      </c>
      <c r="N10">
        <v>30</v>
      </c>
      <c r="O10">
        <v>0</v>
      </c>
      <c r="P10">
        <v>0</v>
      </c>
      <c r="Q10">
        <v>70</v>
      </c>
      <c r="R10">
        <v>0</v>
      </c>
      <c r="S10">
        <v>0</v>
      </c>
      <c r="T10">
        <v>0</v>
      </c>
      <c r="U10">
        <v>0</v>
      </c>
      <c r="V10">
        <v>72</v>
      </c>
      <c r="W10">
        <v>504</v>
      </c>
      <c r="X10">
        <v>0</v>
      </c>
      <c r="Z10">
        <v>0</v>
      </c>
      <c r="AA10">
        <v>0</v>
      </c>
      <c r="AB10">
        <v>12</v>
      </c>
      <c r="AC10">
        <v>204</v>
      </c>
      <c r="AD10" t="s">
        <v>23</v>
      </c>
    </row>
    <row r="11" spans="1:30" x14ac:dyDescent="0.25">
      <c r="H11">
        <v>1224</v>
      </c>
    </row>
    <row r="12" spans="1:30" x14ac:dyDescent="0.25">
      <c r="A12">
        <v>3</v>
      </c>
      <c r="B12">
        <v>5717</v>
      </c>
      <c r="C12" t="s">
        <v>24</v>
      </c>
      <c r="D12" t="s">
        <v>25</v>
      </c>
      <c r="E12" t="s">
        <v>20</v>
      </c>
      <c r="F12" t="s">
        <v>26</v>
      </c>
      <c r="G12" t="str">
        <f>"00145445"</f>
        <v>00145445</v>
      </c>
      <c r="H12" t="s">
        <v>27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28</v>
      </c>
    </row>
    <row r="13" spans="1:30" x14ac:dyDescent="0.25">
      <c r="H13" t="s">
        <v>29</v>
      </c>
    </row>
    <row r="14" spans="1:30" x14ac:dyDescent="0.25">
      <c r="A14">
        <v>4</v>
      </c>
      <c r="B14">
        <v>9</v>
      </c>
      <c r="C14" t="s">
        <v>30</v>
      </c>
      <c r="D14" t="s">
        <v>31</v>
      </c>
      <c r="E14" t="s">
        <v>32</v>
      </c>
      <c r="F14" t="s">
        <v>33</v>
      </c>
      <c r="G14" t="str">
        <f>"00250551"</f>
        <v>00250551</v>
      </c>
      <c r="H14" t="s">
        <v>34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35</v>
      </c>
    </row>
    <row r="15" spans="1:30" x14ac:dyDescent="0.25">
      <c r="H15" t="s">
        <v>36</v>
      </c>
    </row>
    <row r="16" spans="1:30" x14ac:dyDescent="0.25">
      <c r="A16">
        <v>5</v>
      </c>
      <c r="B16">
        <v>2609</v>
      </c>
      <c r="C16" t="s">
        <v>37</v>
      </c>
      <c r="D16" t="s">
        <v>20</v>
      </c>
      <c r="E16" t="s">
        <v>38</v>
      </c>
      <c r="F16" t="s">
        <v>39</v>
      </c>
      <c r="G16" t="str">
        <f>"200801009249"</f>
        <v>200801009249</v>
      </c>
      <c r="H16">
        <v>759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65</v>
      </c>
      <c r="W16">
        <v>455</v>
      </c>
      <c r="X16">
        <v>0</v>
      </c>
      <c r="Z16">
        <v>0</v>
      </c>
      <c r="AA16">
        <v>0</v>
      </c>
      <c r="AB16">
        <v>19</v>
      </c>
      <c r="AC16">
        <v>323</v>
      </c>
      <c r="AD16">
        <v>1767</v>
      </c>
    </row>
    <row r="17" spans="1:30" x14ac:dyDescent="0.25">
      <c r="H17" t="s">
        <v>40</v>
      </c>
    </row>
    <row r="18" spans="1:30" x14ac:dyDescent="0.25">
      <c r="A18">
        <v>6</v>
      </c>
      <c r="B18">
        <v>1253</v>
      </c>
      <c r="C18" t="s">
        <v>41</v>
      </c>
      <c r="D18" t="s">
        <v>32</v>
      </c>
      <c r="E18" t="s">
        <v>20</v>
      </c>
      <c r="F18" t="s">
        <v>42</v>
      </c>
      <c r="G18" t="str">
        <f>"00007596"</f>
        <v>00007596</v>
      </c>
      <c r="H18">
        <v>649</v>
      </c>
      <c r="I18">
        <v>0</v>
      </c>
      <c r="J18">
        <v>0</v>
      </c>
      <c r="K18">
        <v>0</v>
      </c>
      <c r="L18">
        <v>200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1727</v>
      </c>
    </row>
    <row r="19" spans="1:30" x14ac:dyDescent="0.25">
      <c r="H19" t="s">
        <v>43</v>
      </c>
    </row>
    <row r="20" spans="1:30" x14ac:dyDescent="0.25">
      <c r="A20">
        <v>7</v>
      </c>
      <c r="B20">
        <v>5350</v>
      </c>
      <c r="C20" t="s">
        <v>44</v>
      </c>
      <c r="D20" t="s">
        <v>45</v>
      </c>
      <c r="E20" t="s">
        <v>20</v>
      </c>
      <c r="F20" t="s">
        <v>46</v>
      </c>
      <c r="G20" t="str">
        <f>"201504004674"</f>
        <v>201504004674</v>
      </c>
      <c r="H20" t="s">
        <v>47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50</v>
      </c>
      <c r="Q20">
        <v>0</v>
      </c>
      <c r="R20">
        <v>30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48</v>
      </c>
    </row>
    <row r="21" spans="1:30" x14ac:dyDescent="0.25">
      <c r="H21" t="s">
        <v>49</v>
      </c>
    </row>
    <row r="22" spans="1:30" x14ac:dyDescent="0.25">
      <c r="A22">
        <v>8</v>
      </c>
      <c r="B22">
        <v>4553</v>
      </c>
      <c r="C22" t="s">
        <v>50</v>
      </c>
      <c r="D22" t="s">
        <v>25</v>
      </c>
      <c r="E22" t="s">
        <v>51</v>
      </c>
      <c r="F22" t="s">
        <v>52</v>
      </c>
      <c r="G22" t="str">
        <f>"00093714"</f>
        <v>00093714</v>
      </c>
      <c r="H22" t="s">
        <v>53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77</v>
      </c>
      <c r="W22">
        <v>539</v>
      </c>
      <c r="X22">
        <v>0</v>
      </c>
      <c r="Z22">
        <v>0</v>
      </c>
      <c r="AA22">
        <v>0</v>
      </c>
      <c r="AB22">
        <v>7</v>
      </c>
      <c r="AC22">
        <v>119</v>
      </c>
      <c r="AD22" t="s">
        <v>54</v>
      </c>
    </row>
    <row r="23" spans="1:30" x14ac:dyDescent="0.25">
      <c r="H23">
        <v>1224</v>
      </c>
    </row>
    <row r="24" spans="1:30" x14ac:dyDescent="0.25">
      <c r="A24">
        <v>9</v>
      </c>
      <c r="B24">
        <v>5364</v>
      </c>
      <c r="C24" t="s">
        <v>55</v>
      </c>
      <c r="D24" t="s">
        <v>56</v>
      </c>
      <c r="E24" t="s">
        <v>57</v>
      </c>
      <c r="F24" t="s">
        <v>58</v>
      </c>
      <c r="G24" t="str">
        <f>"00187233"</f>
        <v>00187233</v>
      </c>
      <c r="H24" t="s">
        <v>59</v>
      </c>
      <c r="I24">
        <v>150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60</v>
      </c>
    </row>
    <row r="25" spans="1:30" x14ac:dyDescent="0.25">
      <c r="H25">
        <v>1224</v>
      </c>
    </row>
    <row r="26" spans="1:30" x14ac:dyDescent="0.25">
      <c r="A26">
        <v>10</v>
      </c>
      <c r="B26">
        <v>5320</v>
      </c>
      <c r="C26" t="s">
        <v>61</v>
      </c>
      <c r="D26" t="s">
        <v>62</v>
      </c>
      <c r="E26" t="s">
        <v>38</v>
      </c>
      <c r="F26" t="s">
        <v>63</v>
      </c>
      <c r="G26" t="str">
        <f>"200801007805"</f>
        <v>200801007805</v>
      </c>
      <c r="H26" t="s">
        <v>64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65</v>
      </c>
    </row>
    <row r="27" spans="1:30" x14ac:dyDescent="0.25">
      <c r="H27" t="s">
        <v>66</v>
      </c>
    </row>
    <row r="28" spans="1:30" x14ac:dyDescent="0.25">
      <c r="A28">
        <v>11</v>
      </c>
      <c r="B28">
        <v>3531</v>
      </c>
      <c r="C28" t="s">
        <v>67</v>
      </c>
      <c r="D28" t="s">
        <v>25</v>
      </c>
      <c r="E28" t="s">
        <v>32</v>
      </c>
      <c r="F28" t="s">
        <v>68</v>
      </c>
      <c r="G28" t="str">
        <f>"200801010011"</f>
        <v>200801010011</v>
      </c>
      <c r="H28">
        <v>682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70</v>
      </c>
      <c r="Q28">
        <v>0</v>
      </c>
      <c r="R28">
        <v>0</v>
      </c>
      <c r="S28">
        <v>0</v>
      </c>
      <c r="T28">
        <v>0</v>
      </c>
      <c r="U28">
        <v>0</v>
      </c>
      <c r="V28">
        <v>27</v>
      </c>
      <c r="W28">
        <v>189</v>
      </c>
      <c r="X28">
        <v>0</v>
      </c>
      <c r="Z28">
        <v>0</v>
      </c>
      <c r="AA28">
        <v>0</v>
      </c>
      <c r="AB28">
        <v>24</v>
      </c>
      <c r="AC28">
        <v>408</v>
      </c>
      <c r="AD28">
        <v>1619</v>
      </c>
    </row>
    <row r="29" spans="1:30" x14ac:dyDescent="0.25">
      <c r="H29" t="s">
        <v>69</v>
      </c>
    </row>
    <row r="30" spans="1:30" x14ac:dyDescent="0.25">
      <c r="A30">
        <v>12</v>
      </c>
      <c r="B30">
        <v>5615</v>
      </c>
      <c r="C30" t="s">
        <v>70</v>
      </c>
      <c r="D30" t="s">
        <v>51</v>
      </c>
      <c r="E30" t="s">
        <v>19</v>
      </c>
      <c r="F30" t="s">
        <v>71</v>
      </c>
      <c r="G30" t="str">
        <f>"201511012436"</f>
        <v>201511012436</v>
      </c>
      <c r="H30">
        <v>726</v>
      </c>
      <c r="I30">
        <v>0</v>
      </c>
      <c r="J30">
        <v>0</v>
      </c>
      <c r="K30">
        <v>0</v>
      </c>
      <c r="L30">
        <v>0</v>
      </c>
      <c r="M30">
        <v>100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72</v>
      </c>
      <c r="W30">
        <v>504</v>
      </c>
      <c r="X30">
        <v>0</v>
      </c>
      <c r="Z30">
        <v>0</v>
      </c>
      <c r="AA30">
        <v>0</v>
      </c>
      <c r="AB30">
        <v>12</v>
      </c>
      <c r="AC30">
        <v>204</v>
      </c>
      <c r="AD30">
        <v>1604</v>
      </c>
    </row>
    <row r="31" spans="1:30" x14ac:dyDescent="0.25">
      <c r="H31" t="s">
        <v>72</v>
      </c>
    </row>
    <row r="32" spans="1:30" x14ac:dyDescent="0.25">
      <c r="A32">
        <v>13</v>
      </c>
      <c r="B32">
        <v>4467</v>
      </c>
      <c r="C32" t="s">
        <v>73</v>
      </c>
      <c r="D32" t="s">
        <v>19</v>
      </c>
      <c r="E32" t="s">
        <v>74</v>
      </c>
      <c r="F32" t="s">
        <v>75</v>
      </c>
      <c r="G32" t="str">
        <f>"00009465"</f>
        <v>00009465</v>
      </c>
      <c r="H32">
        <v>704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1602</v>
      </c>
    </row>
    <row r="33" spans="1:30" x14ac:dyDescent="0.25">
      <c r="H33">
        <v>1224</v>
      </c>
    </row>
    <row r="34" spans="1:30" x14ac:dyDescent="0.25">
      <c r="A34">
        <v>14</v>
      </c>
      <c r="B34">
        <v>2111</v>
      </c>
      <c r="C34" t="s">
        <v>76</v>
      </c>
      <c r="D34" t="s">
        <v>77</v>
      </c>
      <c r="E34" t="s">
        <v>19</v>
      </c>
      <c r="F34" t="s">
        <v>78</v>
      </c>
      <c r="G34" t="str">
        <f>"200801005482"</f>
        <v>200801005482</v>
      </c>
      <c r="H34">
        <v>759</v>
      </c>
      <c r="I34">
        <v>0</v>
      </c>
      <c r="J34">
        <v>0</v>
      </c>
      <c r="K34">
        <v>0</v>
      </c>
      <c r="L34">
        <v>200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1597</v>
      </c>
    </row>
    <row r="35" spans="1:30" x14ac:dyDescent="0.25">
      <c r="H35" t="s">
        <v>79</v>
      </c>
    </row>
    <row r="36" spans="1:30" x14ac:dyDescent="0.25">
      <c r="A36">
        <v>15</v>
      </c>
      <c r="B36">
        <v>3424</v>
      </c>
      <c r="C36" t="s">
        <v>80</v>
      </c>
      <c r="D36" t="s">
        <v>56</v>
      </c>
      <c r="E36" t="s">
        <v>81</v>
      </c>
      <c r="F36" t="s">
        <v>82</v>
      </c>
      <c r="G36" t="str">
        <f>"201409002382"</f>
        <v>201409002382</v>
      </c>
      <c r="H36" t="s">
        <v>83</v>
      </c>
      <c r="I36">
        <v>0</v>
      </c>
      <c r="J36">
        <v>520</v>
      </c>
      <c r="K36">
        <v>0</v>
      </c>
      <c r="L36">
        <v>260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Z36">
        <v>0</v>
      </c>
      <c r="AA36">
        <v>0</v>
      </c>
      <c r="AB36">
        <v>12</v>
      </c>
      <c r="AC36">
        <v>204</v>
      </c>
      <c r="AD36" t="s">
        <v>84</v>
      </c>
    </row>
    <row r="37" spans="1:30" x14ac:dyDescent="0.25">
      <c r="H37" t="s">
        <v>85</v>
      </c>
    </row>
    <row r="38" spans="1:30" x14ac:dyDescent="0.25">
      <c r="A38">
        <v>16</v>
      </c>
      <c r="B38">
        <v>3527</v>
      </c>
      <c r="C38" t="s">
        <v>86</v>
      </c>
      <c r="D38" t="s">
        <v>87</v>
      </c>
      <c r="E38" t="s">
        <v>88</v>
      </c>
      <c r="F38" t="s">
        <v>89</v>
      </c>
      <c r="G38" t="str">
        <f>"200802011466"</f>
        <v>200802011466</v>
      </c>
      <c r="H38">
        <v>715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78</v>
      </c>
      <c r="W38">
        <v>546</v>
      </c>
      <c r="X38">
        <v>0</v>
      </c>
      <c r="Z38">
        <v>0</v>
      </c>
      <c r="AA38">
        <v>0</v>
      </c>
      <c r="AB38">
        <v>6</v>
      </c>
      <c r="AC38">
        <v>102</v>
      </c>
      <c r="AD38">
        <v>1593</v>
      </c>
    </row>
    <row r="39" spans="1:30" x14ac:dyDescent="0.25">
      <c r="H39" t="s">
        <v>90</v>
      </c>
    </row>
    <row r="40" spans="1:30" x14ac:dyDescent="0.25">
      <c r="A40">
        <v>17</v>
      </c>
      <c r="B40">
        <v>5520</v>
      </c>
      <c r="C40" t="s">
        <v>91</v>
      </c>
      <c r="D40" t="s">
        <v>92</v>
      </c>
      <c r="E40" t="s">
        <v>32</v>
      </c>
      <c r="F40" t="s">
        <v>93</v>
      </c>
      <c r="G40" t="str">
        <f>"00287328"</f>
        <v>00287328</v>
      </c>
      <c r="H40">
        <v>792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66</v>
      </c>
      <c r="W40">
        <v>462</v>
      </c>
      <c r="X40">
        <v>0</v>
      </c>
      <c r="Z40">
        <v>0</v>
      </c>
      <c r="AA40">
        <v>0</v>
      </c>
      <c r="AB40">
        <v>18</v>
      </c>
      <c r="AC40">
        <v>306</v>
      </c>
      <c r="AD40">
        <v>1590</v>
      </c>
    </row>
    <row r="41" spans="1:30" x14ac:dyDescent="0.25">
      <c r="H41" t="s">
        <v>94</v>
      </c>
    </row>
    <row r="42" spans="1:30" x14ac:dyDescent="0.25">
      <c r="A42">
        <v>18</v>
      </c>
      <c r="B42">
        <v>5083</v>
      </c>
      <c r="C42" t="s">
        <v>95</v>
      </c>
      <c r="D42" t="s">
        <v>96</v>
      </c>
      <c r="E42" t="s">
        <v>19</v>
      </c>
      <c r="F42" t="s">
        <v>97</v>
      </c>
      <c r="G42" t="str">
        <f>"201402002997"</f>
        <v>201402002997</v>
      </c>
      <c r="H42" t="s">
        <v>98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2</v>
      </c>
      <c r="AA42">
        <v>0</v>
      </c>
      <c r="AB42">
        <v>24</v>
      </c>
      <c r="AC42">
        <v>408</v>
      </c>
      <c r="AD42" t="s">
        <v>99</v>
      </c>
    </row>
    <row r="43" spans="1:30" x14ac:dyDescent="0.25">
      <c r="H43" t="s">
        <v>100</v>
      </c>
    </row>
    <row r="44" spans="1:30" x14ac:dyDescent="0.25">
      <c r="A44">
        <v>19</v>
      </c>
      <c r="B44">
        <v>1184</v>
      </c>
      <c r="C44" t="s">
        <v>101</v>
      </c>
      <c r="D44" t="s">
        <v>74</v>
      </c>
      <c r="E44" t="s">
        <v>77</v>
      </c>
      <c r="F44" t="s">
        <v>102</v>
      </c>
      <c r="G44" t="str">
        <f>"00249839"</f>
        <v>00249839</v>
      </c>
      <c r="H44" t="s">
        <v>103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104</v>
      </c>
    </row>
    <row r="45" spans="1:30" x14ac:dyDescent="0.25">
      <c r="H45" t="s">
        <v>105</v>
      </c>
    </row>
    <row r="46" spans="1:30" x14ac:dyDescent="0.25">
      <c r="A46">
        <v>20</v>
      </c>
      <c r="B46">
        <v>1440</v>
      </c>
      <c r="C46" t="s">
        <v>106</v>
      </c>
      <c r="D46" t="s">
        <v>107</v>
      </c>
      <c r="E46" t="s">
        <v>38</v>
      </c>
      <c r="F46" t="s">
        <v>108</v>
      </c>
      <c r="G46" t="str">
        <f>"00252337"</f>
        <v>00252337</v>
      </c>
      <c r="H46">
        <v>902</v>
      </c>
      <c r="I46">
        <v>150</v>
      </c>
      <c r="J46">
        <v>0</v>
      </c>
      <c r="K46">
        <v>0</v>
      </c>
      <c r="L46">
        <v>0</v>
      </c>
      <c r="M46">
        <v>0</v>
      </c>
      <c r="N46">
        <v>50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17</v>
      </c>
      <c r="W46">
        <v>119</v>
      </c>
      <c r="X46">
        <v>0</v>
      </c>
      <c r="Z46">
        <v>0</v>
      </c>
      <c r="AA46">
        <v>0</v>
      </c>
      <c r="AB46">
        <v>18</v>
      </c>
      <c r="AC46">
        <v>306</v>
      </c>
      <c r="AD46">
        <v>1527</v>
      </c>
    </row>
    <row r="47" spans="1:30" x14ac:dyDescent="0.25">
      <c r="H47" t="s">
        <v>109</v>
      </c>
    </row>
    <row r="48" spans="1:30" x14ac:dyDescent="0.25">
      <c r="A48">
        <v>21</v>
      </c>
      <c r="B48">
        <v>3437</v>
      </c>
      <c r="C48" t="s">
        <v>110</v>
      </c>
      <c r="D48" t="s">
        <v>111</v>
      </c>
      <c r="E48" t="s">
        <v>19</v>
      </c>
      <c r="F48" t="s">
        <v>112</v>
      </c>
      <c r="G48" t="str">
        <f>"200802000796"</f>
        <v>200802000796</v>
      </c>
      <c r="H48">
        <v>814</v>
      </c>
      <c r="I48">
        <v>0</v>
      </c>
      <c r="J48">
        <v>0</v>
      </c>
      <c r="K48">
        <v>0</v>
      </c>
      <c r="L48">
        <v>0</v>
      </c>
      <c r="M48">
        <v>100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21</v>
      </c>
      <c r="W48">
        <v>147</v>
      </c>
      <c r="X48">
        <v>0</v>
      </c>
      <c r="Z48">
        <v>0</v>
      </c>
      <c r="AA48">
        <v>0</v>
      </c>
      <c r="AB48">
        <v>24</v>
      </c>
      <c r="AC48">
        <v>408</v>
      </c>
      <c r="AD48">
        <v>1519</v>
      </c>
    </row>
    <row r="49" spans="1:30" x14ac:dyDescent="0.25">
      <c r="H49">
        <v>1224</v>
      </c>
    </row>
    <row r="50" spans="1:30" x14ac:dyDescent="0.25">
      <c r="A50">
        <v>22</v>
      </c>
      <c r="B50">
        <v>5470</v>
      </c>
      <c r="C50" t="s">
        <v>113</v>
      </c>
      <c r="D50" t="s">
        <v>114</v>
      </c>
      <c r="E50" t="s">
        <v>115</v>
      </c>
      <c r="F50" t="s">
        <v>116</v>
      </c>
      <c r="G50" t="str">
        <f>"201402002374"</f>
        <v>201402002374</v>
      </c>
      <c r="H50" t="s">
        <v>117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35</v>
      </c>
      <c r="W50">
        <v>245</v>
      </c>
      <c r="X50">
        <v>0</v>
      </c>
      <c r="Z50">
        <v>0</v>
      </c>
      <c r="AA50">
        <v>0</v>
      </c>
      <c r="AB50">
        <v>14</v>
      </c>
      <c r="AC50">
        <v>238</v>
      </c>
      <c r="AD50" t="s">
        <v>118</v>
      </c>
    </row>
    <row r="51" spans="1:30" x14ac:dyDescent="0.25">
      <c r="H51" t="s">
        <v>119</v>
      </c>
    </row>
    <row r="52" spans="1:30" x14ac:dyDescent="0.25">
      <c r="A52">
        <v>23</v>
      </c>
      <c r="B52">
        <v>3261</v>
      </c>
      <c r="C52" t="s">
        <v>120</v>
      </c>
      <c r="D52" t="s">
        <v>121</v>
      </c>
      <c r="E52" t="s">
        <v>74</v>
      </c>
      <c r="F52" t="s">
        <v>122</v>
      </c>
      <c r="G52" t="str">
        <f>"00340747"</f>
        <v>00340747</v>
      </c>
      <c r="H52">
        <v>770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30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1458</v>
      </c>
    </row>
    <row r="53" spans="1:30" x14ac:dyDescent="0.25">
      <c r="H53" t="s">
        <v>123</v>
      </c>
    </row>
    <row r="54" spans="1:30" x14ac:dyDescent="0.25">
      <c r="A54">
        <v>24</v>
      </c>
      <c r="B54">
        <v>5916</v>
      </c>
      <c r="C54" t="s">
        <v>124</v>
      </c>
      <c r="D54" t="s">
        <v>115</v>
      </c>
      <c r="E54" t="s">
        <v>125</v>
      </c>
      <c r="F54" t="s">
        <v>126</v>
      </c>
      <c r="G54" t="str">
        <f>"00303044"</f>
        <v>00303044</v>
      </c>
      <c r="H54" t="s">
        <v>127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128</v>
      </c>
    </row>
    <row r="55" spans="1:30" x14ac:dyDescent="0.25">
      <c r="H55" t="s">
        <v>129</v>
      </c>
    </row>
    <row r="56" spans="1:30" x14ac:dyDescent="0.25">
      <c r="A56">
        <v>25</v>
      </c>
      <c r="B56">
        <v>1064</v>
      </c>
      <c r="C56" t="s">
        <v>130</v>
      </c>
      <c r="D56" t="s">
        <v>19</v>
      </c>
      <c r="E56" t="s">
        <v>115</v>
      </c>
      <c r="F56" t="s">
        <v>131</v>
      </c>
      <c r="G56" t="str">
        <f>"200805000305"</f>
        <v>200805000305</v>
      </c>
      <c r="H56" t="s">
        <v>132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28</v>
      </c>
      <c r="W56">
        <v>196</v>
      </c>
      <c r="X56">
        <v>0</v>
      </c>
      <c r="Z56">
        <v>0</v>
      </c>
      <c r="AA56">
        <v>0</v>
      </c>
      <c r="AB56">
        <v>19</v>
      </c>
      <c r="AC56">
        <v>323</v>
      </c>
      <c r="AD56" t="s">
        <v>133</v>
      </c>
    </row>
    <row r="57" spans="1:30" x14ac:dyDescent="0.25">
      <c r="H57" t="s">
        <v>134</v>
      </c>
    </row>
    <row r="58" spans="1:30" x14ac:dyDescent="0.25">
      <c r="A58">
        <v>26</v>
      </c>
      <c r="B58">
        <v>1383</v>
      </c>
      <c r="C58" t="s">
        <v>135</v>
      </c>
      <c r="D58" t="s">
        <v>56</v>
      </c>
      <c r="E58" t="s">
        <v>107</v>
      </c>
      <c r="F58" t="s">
        <v>136</v>
      </c>
      <c r="G58" t="str">
        <f>"201412000080"</f>
        <v>201412000080</v>
      </c>
      <c r="H58" t="s">
        <v>137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72</v>
      </c>
      <c r="W58">
        <v>504</v>
      </c>
      <c r="X58">
        <v>0</v>
      </c>
      <c r="Z58">
        <v>2</v>
      </c>
      <c r="AA58">
        <v>0</v>
      </c>
      <c r="AB58">
        <v>12</v>
      </c>
      <c r="AC58">
        <v>204</v>
      </c>
      <c r="AD58" t="s">
        <v>138</v>
      </c>
    </row>
    <row r="59" spans="1:30" x14ac:dyDescent="0.25">
      <c r="H59">
        <v>1224</v>
      </c>
    </row>
    <row r="60" spans="1:30" x14ac:dyDescent="0.25">
      <c r="A60">
        <v>27</v>
      </c>
      <c r="B60">
        <v>2716</v>
      </c>
      <c r="C60" t="s">
        <v>139</v>
      </c>
      <c r="D60" t="s">
        <v>19</v>
      </c>
      <c r="E60" t="s">
        <v>20</v>
      </c>
      <c r="F60" t="s">
        <v>140</v>
      </c>
      <c r="G60" t="str">
        <f>"200801006049"</f>
        <v>200801006049</v>
      </c>
      <c r="H60" t="s">
        <v>141</v>
      </c>
      <c r="I60">
        <v>150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142</v>
      </c>
    </row>
    <row r="61" spans="1:30" x14ac:dyDescent="0.25">
      <c r="H61" t="s">
        <v>143</v>
      </c>
    </row>
    <row r="62" spans="1:30" x14ac:dyDescent="0.25">
      <c r="A62">
        <v>28</v>
      </c>
      <c r="B62">
        <v>1296</v>
      </c>
      <c r="C62" t="s">
        <v>144</v>
      </c>
      <c r="D62" t="s">
        <v>145</v>
      </c>
      <c r="E62" t="s">
        <v>19</v>
      </c>
      <c r="F62" t="s">
        <v>146</v>
      </c>
      <c r="G62" t="str">
        <f>"00154989"</f>
        <v>00154989</v>
      </c>
      <c r="H62" t="s">
        <v>147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148</v>
      </c>
    </row>
    <row r="63" spans="1:30" x14ac:dyDescent="0.25">
      <c r="H63" t="s">
        <v>149</v>
      </c>
    </row>
    <row r="64" spans="1:30" x14ac:dyDescent="0.25">
      <c r="A64">
        <v>29</v>
      </c>
      <c r="B64">
        <v>1823</v>
      </c>
      <c r="C64" t="s">
        <v>150</v>
      </c>
      <c r="D64" t="s">
        <v>151</v>
      </c>
      <c r="E64" t="s">
        <v>152</v>
      </c>
      <c r="F64" t="s">
        <v>153</v>
      </c>
      <c r="G64" t="str">
        <f>"00292544"</f>
        <v>00292544</v>
      </c>
      <c r="H64" t="s">
        <v>154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155</v>
      </c>
    </row>
    <row r="65" spans="1:30" x14ac:dyDescent="0.25">
      <c r="H65">
        <v>1224</v>
      </c>
    </row>
    <row r="66" spans="1:30" x14ac:dyDescent="0.25">
      <c r="A66">
        <v>30</v>
      </c>
      <c r="B66">
        <v>1624</v>
      </c>
      <c r="C66" t="s">
        <v>156</v>
      </c>
      <c r="D66" t="s">
        <v>157</v>
      </c>
      <c r="E66" t="s">
        <v>107</v>
      </c>
      <c r="F66" t="s">
        <v>158</v>
      </c>
      <c r="G66" t="str">
        <f>"200802006715"</f>
        <v>200802006715</v>
      </c>
      <c r="H66" t="s">
        <v>159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160</v>
      </c>
    </row>
    <row r="67" spans="1:30" x14ac:dyDescent="0.25">
      <c r="H67" t="s">
        <v>161</v>
      </c>
    </row>
    <row r="68" spans="1:30" x14ac:dyDescent="0.25">
      <c r="A68">
        <v>31</v>
      </c>
      <c r="B68">
        <v>5973</v>
      </c>
      <c r="C68" t="s">
        <v>162</v>
      </c>
      <c r="D68" t="s">
        <v>114</v>
      </c>
      <c r="E68" t="s">
        <v>115</v>
      </c>
      <c r="F68" t="s">
        <v>163</v>
      </c>
      <c r="G68" t="str">
        <f>"00283641"</f>
        <v>00283641</v>
      </c>
      <c r="H68">
        <v>693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2</v>
      </c>
      <c r="AA68">
        <v>0</v>
      </c>
      <c r="AB68">
        <v>0</v>
      </c>
      <c r="AC68">
        <v>0</v>
      </c>
      <c r="AD68">
        <v>1311</v>
      </c>
    </row>
    <row r="69" spans="1:30" x14ac:dyDescent="0.25">
      <c r="H69">
        <v>1224</v>
      </c>
    </row>
    <row r="70" spans="1:30" x14ac:dyDescent="0.25">
      <c r="A70">
        <v>32</v>
      </c>
      <c r="B70">
        <v>2201</v>
      </c>
      <c r="C70" t="s">
        <v>164</v>
      </c>
      <c r="D70" t="s">
        <v>32</v>
      </c>
      <c r="E70" t="s">
        <v>165</v>
      </c>
      <c r="F70" t="s">
        <v>166</v>
      </c>
      <c r="G70" t="str">
        <f>"00004650"</f>
        <v>00004650</v>
      </c>
      <c r="H70" t="s">
        <v>167</v>
      </c>
      <c r="I70">
        <v>0</v>
      </c>
      <c r="J70">
        <v>0</v>
      </c>
      <c r="K70">
        <v>0</v>
      </c>
      <c r="L70">
        <v>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168</v>
      </c>
    </row>
    <row r="71" spans="1:30" x14ac:dyDescent="0.25">
      <c r="H71" t="s">
        <v>169</v>
      </c>
    </row>
    <row r="72" spans="1:30" x14ac:dyDescent="0.25">
      <c r="A72">
        <v>33</v>
      </c>
      <c r="B72">
        <v>1650</v>
      </c>
      <c r="C72" t="s">
        <v>170</v>
      </c>
      <c r="D72" t="s">
        <v>56</v>
      </c>
      <c r="E72" t="s">
        <v>81</v>
      </c>
      <c r="F72" t="s">
        <v>171</v>
      </c>
      <c r="G72" t="str">
        <f>"00258107"</f>
        <v>00258107</v>
      </c>
      <c r="H72">
        <v>671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82</v>
      </c>
      <c r="W72">
        <v>574</v>
      </c>
      <c r="X72">
        <v>0</v>
      </c>
      <c r="Z72">
        <v>0</v>
      </c>
      <c r="AA72">
        <v>0</v>
      </c>
      <c r="AB72">
        <v>2</v>
      </c>
      <c r="AC72">
        <v>34</v>
      </c>
      <c r="AD72">
        <v>1309</v>
      </c>
    </row>
    <row r="73" spans="1:30" x14ac:dyDescent="0.25">
      <c r="H73" t="s">
        <v>172</v>
      </c>
    </row>
    <row r="74" spans="1:30" x14ac:dyDescent="0.25">
      <c r="A74">
        <v>34</v>
      </c>
      <c r="B74">
        <v>4246</v>
      </c>
      <c r="C74" t="s">
        <v>173</v>
      </c>
      <c r="D74" t="s">
        <v>19</v>
      </c>
      <c r="E74" t="s">
        <v>38</v>
      </c>
      <c r="F74" t="s">
        <v>174</v>
      </c>
      <c r="G74" t="str">
        <f>"00360358"</f>
        <v>00360358</v>
      </c>
      <c r="H74" t="s">
        <v>175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176</v>
      </c>
    </row>
    <row r="75" spans="1:30" x14ac:dyDescent="0.25">
      <c r="H75">
        <v>1224</v>
      </c>
    </row>
    <row r="76" spans="1:30" x14ac:dyDescent="0.25">
      <c r="A76">
        <v>35</v>
      </c>
      <c r="B76">
        <v>6249</v>
      </c>
      <c r="C76" t="s">
        <v>177</v>
      </c>
      <c r="D76" t="s">
        <v>178</v>
      </c>
      <c r="E76" t="s">
        <v>179</v>
      </c>
      <c r="F76" t="s">
        <v>180</v>
      </c>
      <c r="G76" t="str">
        <f>"00370281"</f>
        <v>00370281</v>
      </c>
      <c r="H76">
        <v>682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1300</v>
      </c>
    </row>
    <row r="77" spans="1:30" x14ac:dyDescent="0.25">
      <c r="H77" t="s">
        <v>181</v>
      </c>
    </row>
    <row r="78" spans="1:30" x14ac:dyDescent="0.25">
      <c r="A78">
        <v>36</v>
      </c>
      <c r="B78">
        <v>2845</v>
      </c>
      <c r="C78" t="s">
        <v>182</v>
      </c>
      <c r="D78" t="s">
        <v>183</v>
      </c>
      <c r="E78" t="s">
        <v>56</v>
      </c>
      <c r="F78" t="s">
        <v>184</v>
      </c>
      <c r="G78" t="str">
        <f>"00340896"</f>
        <v>00340896</v>
      </c>
      <c r="H78" t="s">
        <v>185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49</v>
      </c>
      <c r="W78">
        <v>343</v>
      </c>
      <c r="X78">
        <v>0</v>
      </c>
      <c r="Z78">
        <v>0</v>
      </c>
      <c r="AA78">
        <v>0</v>
      </c>
      <c r="AB78">
        <v>8</v>
      </c>
      <c r="AC78">
        <v>136</v>
      </c>
      <c r="AD78" t="s">
        <v>186</v>
      </c>
    </row>
    <row r="79" spans="1:30" x14ac:dyDescent="0.25">
      <c r="H79" t="s">
        <v>187</v>
      </c>
    </row>
    <row r="80" spans="1:30" x14ac:dyDescent="0.25">
      <c r="A80">
        <v>37</v>
      </c>
      <c r="B80">
        <v>4301</v>
      </c>
      <c r="C80" t="s">
        <v>188</v>
      </c>
      <c r="D80" t="s">
        <v>165</v>
      </c>
      <c r="E80" t="s">
        <v>115</v>
      </c>
      <c r="F80" t="s">
        <v>189</v>
      </c>
      <c r="G80" t="str">
        <f>"200802004384"</f>
        <v>200802004384</v>
      </c>
      <c r="H80" t="s">
        <v>190</v>
      </c>
      <c r="I80">
        <v>150</v>
      </c>
      <c r="J80">
        <v>0</v>
      </c>
      <c r="K80">
        <v>0</v>
      </c>
      <c r="L80">
        <v>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36</v>
      </c>
      <c r="W80">
        <v>252</v>
      </c>
      <c r="X80">
        <v>0</v>
      </c>
      <c r="Z80">
        <v>2</v>
      </c>
      <c r="AA80">
        <v>0</v>
      </c>
      <c r="AB80">
        <v>0</v>
      </c>
      <c r="AC80">
        <v>0</v>
      </c>
      <c r="AD80" t="s">
        <v>191</v>
      </c>
    </row>
    <row r="81" spans="1:30" x14ac:dyDescent="0.25">
      <c r="H81" t="s">
        <v>192</v>
      </c>
    </row>
    <row r="82" spans="1:30" x14ac:dyDescent="0.25">
      <c r="A82">
        <v>38</v>
      </c>
      <c r="B82">
        <v>5265</v>
      </c>
      <c r="C82" t="s">
        <v>193</v>
      </c>
      <c r="D82" t="s">
        <v>194</v>
      </c>
      <c r="E82" t="s">
        <v>195</v>
      </c>
      <c r="F82" t="s">
        <v>196</v>
      </c>
      <c r="G82" t="str">
        <f>"00159298"</f>
        <v>00159298</v>
      </c>
      <c r="H82" t="s">
        <v>197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52</v>
      </c>
      <c r="W82">
        <v>364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198</v>
      </c>
    </row>
    <row r="83" spans="1:30" x14ac:dyDescent="0.25">
      <c r="H83" t="s">
        <v>199</v>
      </c>
    </row>
    <row r="84" spans="1:30" x14ac:dyDescent="0.25">
      <c r="A84">
        <v>39</v>
      </c>
      <c r="B84">
        <v>2344</v>
      </c>
      <c r="C84" t="s">
        <v>200</v>
      </c>
      <c r="D84" t="s">
        <v>74</v>
      </c>
      <c r="E84" t="s">
        <v>178</v>
      </c>
      <c r="F84" t="s">
        <v>201</v>
      </c>
      <c r="G84" t="str">
        <f>"00160417"</f>
        <v>00160417</v>
      </c>
      <c r="H84" t="s">
        <v>202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203</v>
      </c>
    </row>
    <row r="85" spans="1:30" x14ac:dyDescent="0.25">
      <c r="H85" t="s">
        <v>204</v>
      </c>
    </row>
    <row r="86" spans="1:30" x14ac:dyDescent="0.25">
      <c r="A86">
        <v>40</v>
      </c>
      <c r="B86">
        <v>4157</v>
      </c>
      <c r="C86" t="s">
        <v>205</v>
      </c>
      <c r="D86" t="s">
        <v>19</v>
      </c>
      <c r="E86" t="s">
        <v>115</v>
      </c>
      <c r="F86" t="s">
        <v>206</v>
      </c>
      <c r="G86" t="str">
        <f>"00346128"</f>
        <v>00346128</v>
      </c>
      <c r="H86" t="s">
        <v>207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208</v>
      </c>
    </row>
    <row r="87" spans="1:30" x14ac:dyDescent="0.25">
      <c r="H87">
        <v>1224</v>
      </c>
    </row>
    <row r="88" spans="1:30" x14ac:dyDescent="0.25">
      <c r="A88">
        <v>41</v>
      </c>
      <c r="B88">
        <v>4576</v>
      </c>
      <c r="C88" t="s">
        <v>209</v>
      </c>
      <c r="D88" t="s">
        <v>157</v>
      </c>
      <c r="E88" t="s">
        <v>210</v>
      </c>
      <c r="F88" t="s">
        <v>211</v>
      </c>
      <c r="G88" t="str">
        <f>"00354679"</f>
        <v>00354679</v>
      </c>
      <c r="H88">
        <v>781</v>
      </c>
      <c r="I88">
        <v>150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44</v>
      </c>
      <c r="W88">
        <v>308</v>
      </c>
      <c r="X88">
        <v>0</v>
      </c>
      <c r="Z88">
        <v>0</v>
      </c>
      <c r="AA88">
        <v>0</v>
      </c>
      <c r="AB88">
        <v>0</v>
      </c>
      <c r="AC88">
        <v>0</v>
      </c>
      <c r="AD88">
        <v>1269</v>
      </c>
    </row>
    <row r="89" spans="1:30" x14ac:dyDescent="0.25">
      <c r="H89">
        <v>1224</v>
      </c>
    </row>
    <row r="90" spans="1:30" x14ac:dyDescent="0.25">
      <c r="A90">
        <v>42</v>
      </c>
      <c r="B90">
        <v>5191</v>
      </c>
      <c r="C90" t="s">
        <v>212</v>
      </c>
      <c r="D90" t="s">
        <v>213</v>
      </c>
      <c r="E90" t="s">
        <v>19</v>
      </c>
      <c r="F90" t="s">
        <v>214</v>
      </c>
      <c r="G90" t="str">
        <f>"201406016169"</f>
        <v>201406016169</v>
      </c>
      <c r="H90">
        <v>759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65</v>
      </c>
      <c r="W90">
        <v>455</v>
      </c>
      <c r="X90">
        <v>0</v>
      </c>
      <c r="Z90">
        <v>0</v>
      </c>
      <c r="AA90">
        <v>0</v>
      </c>
      <c r="AB90">
        <v>0</v>
      </c>
      <c r="AC90">
        <v>0</v>
      </c>
      <c r="AD90">
        <v>1244</v>
      </c>
    </row>
    <row r="91" spans="1:30" x14ac:dyDescent="0.25">
      <c r="H91" t="s">
        <v>215</v>
      </c>
    </row>
    <row r="92" spans="1:30" x14ac:dyDescent="0.25">
      <c r="A92">
        <v>43</v>
      </c>
      <c r="B92">
        <v>1467</v>
      </c>
      <c r="C92" t="s">
        <v>216</v>
      </c>
      <c r="D92" t="s">
        <v>217</v>
      </c>
      <c r="E92" t="s">
        <v>157</v>
      </c>
      <c r="F92" t="s">
        <v>218</v>
      </c>
      <c r="G92" t="str">
        <f>"201406002971"</f>
        <v>201406002971</v>
      </c>
      <c r="H92">
        <v>770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30</v>
      </c>
      <c r="W92">
        <v>210</v>
      </c>
      <c r="X92">
        <v>0</v>
      </c>
      <c r="Z92">
        <v>1</v>
      </c>
      <c r="AA92">
        <v>0</v>
      </c>
      <c r="AB92">
        <v>10</v>
      </c>
      <c r="AC92">
        <v>170</v>
      </c>
      <c r="AD92">
        <v>1180</v>
      </c>
    </row>
    <row r="93" spans="1:30" x14ac:dyDescent="0.25">
      <c r="H93" t="s">
        <v>219</v>
      </c>
    </row>
    <row r="94" spans="1:30" x14ac:dyDescent="0.25">
      <c r="A94">
        <v>44</v>
      </c>
      <c r="B94">
        <v>4915</v>
      </c>
      <c r="C94" t="s">
        <v>156</v>
      </c>
      <c r="D94" t="s">
        <v>56</v>
      </c>
      <c r="E94" t="s">
        <v>114</v>
      </c>
      <c r="F94" t="s">
        <v>220</v>
      </c>
      <c r="G94" t="str">
        <f>"00319793"</f>
        <v>00319793</v>
      </c>
      <c r="H94" t="s">
        <v>159</v>
      </c>
      <c r="I94">
        <v>0</v>
      </c>
      <c r="J94">
        <v>0</v>
      </c>
      <c r="K94">
        <v>0</v>
      </c>
      <c r="L94">
        <v>0</v>
      </c>
      <c r="M94">
        <v>100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15</v>
      </c>
      <c r="W94">
        <v>105</v>
      </c>
      <c r="X94">
        <v>0</v>
      </c>
      <c r="Z94">
        <v>0</v>
      </c>
      <c r="AA94">
        <v>0</v>
      </c>
      <c r="AB94">
        <v>13</v>
      </c>
      <c r="AC94">
        <v>221</v>
      </c>
      <c r="AD94" t="s">
        <v>221</v>
      </c>
    </row>
    <row r="95" spans="1:30" x14ac:dyDescent="0.25">
      <c r="H95" t="s">
        <v>222</v>
      </c>
    </row>
    <row r="96" spans="1:30" x14ac:dyDescent="0.25">
      <c r="A96">
        <v>45</v>
      </c>
      <c r="B96">
        <v>3308</v>
      </c>
      <c r="C96" t="s">
        <v>223</v>
      </c>
      <c r="D96" t="s">
        <v>224</v>
      </c>
      <c r="E96" t="s">
        <v>32</v>
      </c>
      <c r="F96" t="s">
        <v>225</v>
      </c>
      <c r="G96" t="str">
        <f>"00009154"</f>
        <v>00009154</v>
      </c>
      <c r="H96">
        <v>693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52</v>
      </c>
      <c r="W96">
        <v>364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1087</v>
      </c>
    </row>
    <row r="97" spans="1:30" x14ac:dyDescent="0.25">
      <c r="H97" t="s">
        <v>226</v>
      </c>
    </row>
    <row r="98" spans="1:30" x14ac:dyDescent="0.25">
      <c r="A98">
        <v>46</v>
      </c>
      <c r="B98">
        <v>3263</v>
      </c>
      <c r="C98" t="s">
        <v>227</v>
      </c>
      <c r="D98" t="s">
        <v>20</v>
      </c>
      <c r="E98" t="s">
        <v>165</v>
      </c>
      <c r="F98" t="s">
        <v>228</v>
      </c>
      <c r="G98" t="str">
        <f>"00288400"</f>
        <v>00288400</v>
      </c>
      <c r="H98" t="s">
        <v>229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49</v>
      </c>
      <c r="W98">
        <v>343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230</v>
      </c>
    </row>
    <row r="99" spans="1:30" x14ac:dyDescent="0.25">
      <c r="H99">
        <v>1224</v>
      </c>
    </row>
    <row r="100" spans="1:30" x14ac:dyDescent="0.25">
      <c r="A100">
        <v>47</v>
      </c>
      <c r="B100">
        <v>1725</v>
      </c>
      <c r="C100" t="s">
        <v>231</v>
      </c>
      <c r="D100" t="s">
        <v>232</v>
      </c>
      <c r="E100" t="s">
        <v>165</v>
      </c>
      <c r="F100" t="s">
        <v>233</v>
      </c>
      <c r="G100" t="str">
        <f>"201412004614"</f>
        <v>201412004614</v>
      </c>
      <c r="H100">
        <v>682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Z100">
        <v>0</v>
      </c>
      <c r="AA100">
        <v>0</v>
      </c>
      <c r="AB100">
        <v>7</v>
      </c>
      <c r="AC100">
        <v>119</v>
      </c>
      <c r="AD100">
        <v>1051</v>
      </c>
    </row>
    <row r="101" spans="1:30" x14ac:dyDescent="0.25">
      <c r="H101" t="s">
        <v>234</v>
      </c>
    </row>
    <row r="102" spans="1:30" x14ac:dyDescent="0.25">
      <c r="A102">
        <v>48</v>
      </c>
      <c r="B102">
        <v>3150</v>
      </c>
      <c r="C102" t="s">
        <v>235</v>
      </c>
      <c r="D102" t="s">
        <v>236</v>
      </c>
      <c r="E102" t="s">
        <v>74</v>
      </c>
      <c r="F102" t="s">
        <v>237</v>
      </c>
      <c r="G102" t="str">
        <f>"00284133"</f>
        <v>00284133</v>
      </c>
      <c r="H102" t="s">
        <v>238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50</v>
      </c>
      <c r="W102">
        <v>350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239</v>
      </c>
    </row>
    <row r="103" spans="1:30" x14ac:dyDescent="0.25">
      <c r="H103" t="s">
        <v>240</v>
      </c>
    </row>
    <row r="104" spans="1:30" x14ac:dyDescent="0.25">
      <c r="A104">
        <v>49</v>
      </c>
      <c r="B104">
        <v>2704</v>
      </c>
      <c r="C104" t="s">
        <v>241</v>
      </c>
      <c r="D104" t="s">
        <v>242</v>
      </c>
      <c r="E104" t="s">
        <v>38</v>
      </c>
      <c r="F104" t="s">
        <v>243</v>
      </c>
      <c r="G104" t="str">
        <f>"00038169"</f>
        <v>00038169</v>
      </c>
      <c r="H104" t="s">
        <v>244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39</v>
      </c>
      <c r="W104">
        <v>273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245</v>
      </c>
    </row>
    <row r="105" spans="1:30" x14ac:dyDescent="0.25">
      <c r="H105" t="s">
        <v>246</v>
      </c>
    </row>
    <row r="106" spans="1:30" x14ac:dyDescent="0.25">
      <c r="A106">
        <v>50</v>
      </c>
      <c r="B106">
        <v>2491</v>
      </c>
      <c r="C106" t="s">
        <v>247</v>
      </c>
      <c r="D106" t="s">
        <v>20</v>
      </c>
      <c r="E106" t="s">
        <v>56</v>
      </c>
      <c r="F106" t="s">
        <v>248</v>
      </c>
      <c r="G106" t="str">
        <f>"201409001145"</f>
        <v>201409001145</v>
      </c>
      <c r="H106" t="s">
        <v>249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32</v>
      </c>
      <c r="W106">
        <v>224</v>
      </c>
      <c r="X106">
        <v>0</v>
      </c>
      <c r="Z106">
        <v>2</v>
      </c>
      <c r="AA106">
        <v>0</v>
      </c>
      <c r="AB106">
        <v>0</v>
      </c>
      <c r="AC106">
        <v>0</v>
      </c>
      <c r="AD106" t="s">
        <v>250</v>
      </c>
    </row>
    <row r="107" spans="1:30" x14ac:dyDescent="0.25">
      <c r="H107" t="s">
        <v>251</v>
      </c>
    </row>
    <row r="108" spans="1:30" x14ac:dyDescent="0.25">
      <c r="A108">
        <v>51</v>
      </c>
      <c r="B108">
        <v>1695</v>
      </c>
      <c r="C108" t="s">
        <v>252</v>
      </c>
      <c r="D108" t="s">
        <v>253</v>
      </c>
      <c r="E108" t="s">
        <v>81</v>
      </c>
      <c r="F108" t="s">
        <v>254</v>
      </c>
      <c r="G108" t="str">
        <f>"201412005597"</f>
        <v>201412005597</v>
      </c>
      <c r="H108">
        <v>726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35</v>
      </c>
      <c r="W108">
        <v>245</v>
      </c>
      <c r="X108">
        <v>0</v>
      </c>
      <c r="Z108">
        <v>2</v>
      </c>
      <c r="AA108">
        <v>0</v>
      </c>
      <c r="AB108">
        <v>0</v>
      </c>
      <c r="AC108">
        <v>0</v>
      </c>
      <c r="AD108">
        <v>1001</v>
      </c>
    </row>
    <row r="109" spans="1:30" x14ac:dyDescent="0.25">
      <c r="H109" t="s">
        <v>85</v>
      </c>
    </row>
    <row r="110" spans="1:30" x14ac:dyDescent="0.25">
      <c r="A110">
        <v>52</v>
      </c>
      <c r="B110">
        <v>5030</v>
      </c>
      <c r="C110" t="s">
        <v>255</v>
      </c>
      <c r="D110" t="s">
        <v>256</v>
      </c>
      <c r="E110" t="s">
        <v>257</v>
      </c>
      <c r="F110" t="s">
        <v>258</v>
      </c>
      <c r="G110" t="str">
        <f>"00193368"</f>
        <v>00193368</v>
      </c>
      <c r="H110" t="s">
        <v>259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30</v>
      </c>
      <c r="W110">
        <v>210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260</v>
      </c>
    </row>
    <row r="111" spans="1:30" x14ac:dyDescent="0.25">
      <c r="H111" t="s">
        <v>261</v>
      </c>
    </row>
    <row r="112" spans="1:30" x14ac:dyDescent="0.25">
      <c r="A112">
        <v>53</v>
      </c>
      <c r="B112">
        <v>4855</v>
      </c>
      <c r="C112" t="s">
        <v>262</v>
      </c>
      <c r="D112" t="s">
        <v>236</v>
      </c>
      <c r="E112" t="s">
        <v>20</v>
      </c>
      <c r="F112" t="s">
        <v>263</v>
      </c>
      <c r="G112" t="str">
        <f>"00138449"</f>
        <v>00138449</v>
      </c>
      <c r="H112" t="s">
        <v>264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35</v>
      </c>
      <c r="W112">
        <v>245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265</v>
      </c>
    </row>
    <row r="113" spans="1:30" x14ac:dyDescent="0.25">
      <c r="H113" t="s">
        <v>266</v>
      </c>
    </row>
    <row r="114" spans="1:30" x14ac:dyDescent="0.25">
      <c r="A114">
        <v>54</v>
      </c>
      <c r="B114">
        <v>3922</v>
      </c>
      <c r="C114" t="s">
        <v>267</v>
      </c>
      <c r="D114" t="s">
        <v>32</v>
      </c>
      <c r="E114" t="s">
        <v>268</v>
      </c>
      <c r="F114" t="s">
        <v>269</v>
      </c>
      <c r="G114" t="str">
        <f>"201412007084"</f>
        <v>201412007084</v>
      </c>
      <c r="H114" t="s">
        <v>270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21</v>
      </c>
      <c r="W114">
        <v>147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271</v>
      </c>
    </row>
    <row r="115" spans="1:30" x14ac:dyDescent="0.25">
      <c r="H115" t="s">
        <v>272</v>
      </c>
    </row>
    <row r="116" spans="1:30" x14ac:dyDescent="0.25">
      <c r="A116">
        <v>55</v>
      </c>
      <c r="B116">
        <v>4251</v>
      </c>
      <c r="C116" t="s">
        <v>273</v>
      </c>
      <c r="D116" t="s">
        <v>274</v>
      </c>
      <c r="E116" t="s">
        <v>275</v>
      </c>
      <c r="F116" t="s">
        <v>276</v>
      </c>
      <c r="G116" t="str">
        <f>"00367141"</f>
        <v>00367141</v>
      </c>
      <c r="H116" t="s">
        <v>277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27</v>
      </c>
      <c r="W116">
        <v>189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278</v>
      </c>
    </row>
    <row r="117" spans="1:30" x14ac:dyDescent="0.25">
      <c r="H117" t="s">
        <v>279</v>
      </c>
    </row>
    <row r="118" spans="1:30" x14ac:dyDescent="0.25">
      <c r="A118">
        <v>56</v>
      </c>
      <c r="B118">
        <v>5099</v>
      </c>
      <c r="C118" t="s">
        <v>280</v>
      </c>
      <c r="D118" t="s">
        <v>281</v>
      </c>
      <c r="E118" t="s">
        <v>38</v>
      </c>
      <c r="F118" t="s">
        <v>282</v>
      </c>
      <c r="G118" t="str">
        <f>"201409001270"</f>
        <v>201409001270</v>
      </c>
      <c r="H118">
        <v>682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32</v>
      </c>
      <c r="W118">
        <v>224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906</v>
      </c>
    </row>
    <row r="119" spans="1:30" x14ac:dyDescent="0.25">
      <c r="H119" t="s">
        <v>283</v>
      </c>
    </row>
    <row r="120" spans="1:30" x14ac:dyDescent="0.25">
      <c r="A120">
        <v>57</v>
      </c>
      <c r="B120">
        <v>658</v>
      </c>
      <c r="C120" t="s">
        <v>284</v>
      </c>
      <c r="D120" t="s">
        <v>285</v>
      </c>
      <c r="E120" t="s">
        <v>56</v>
      </c>
      <c r="F120" t="s">
        <v>286</v>
      </c>
      <c r="G120" t="str">
        <f>"00295017"</f>
        <v>00295017</v>
      </c>
      <c r="H120" t="s">
        <v>287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29</v>
      </c>
      <c r="W120">
        <v>203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288</v>
      </c>
    </row>
    <row r="121" spans="1:30" x14ac:dyDescent="0.25">
      <c r="H121" t="s">
        <v>289</v>
      </c>
    </row>
    <row r="122" spans="1:30" x14ac:dyDescent="0.25">
      <c r="A122">
        <v>58</v>
      </c>
      <c r="B122">
        <v>4808</v>
      </c>
      <c r="C122" t="s">
        <v>290</v>
      </c>
      <c r="D122" t="s">
        <v>291</v>
      </c>
      <c r="E122" t="s">
        <v>74</v>
      </c>
      <c r="F122" t="s">
        <v>292</v>
      </c>
      <c r="G122" t="str">
        <f>"00272678"</f>
        <v>00272678</v>
      </c>
      <c r="H122">
        <v>671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30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24</v>
      </c>
      <c r="W122">
        <v>168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899</v>
      </c>
    </row>
    <row r="123" spans="1:30" x14ac:dyDescent="0.25">
      <c r="H123" t="s">
        <v>293</v>
      </c>
    </row>
    <row r="124" spans="1:30" x14ac:dyDescent="0.25">
      <c r="A124">
        <v>59</v>
      </c>
      <c r="B124">
        <v>4426</v>
      </c>
      <c r="C124" t="s">
        <v>294</v>
      </c>
      <c r="D124" t="s">
        <v>295</v>
      </c>
      <c r="E124" t="s">
        <v>296</v>
      </c>
      <c r="F124" t="s">
        <v>297</v>
      </c>
      <c r="G124" t="str">
        <f>"00159626"</f>
        <v>00159626</v>
      </c>
      <c r="H124" t="s">
        <v>298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23</v>
      </c>
      <c r="W124">
        <v>161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299</v>
      </c>
    </row>
    <row r="125" spans="1:30" x14ac:dyDescent="0.25">
      <c r="H125" t="s">
        <v>300</v>
      </c>
    </row>
    <row r="126" spans="1:30" x14ac:dyDescent="0.25">
      <c r="A126">
        <v>60</v>
      </c>
      <c r="B126">
        <v>1116</v>
      </c>
      <c r="C126" t="s">
        <v>301</v>
      </c>
      <c r="D126" t="s">
        <v>51</v>
      </c>
      <c r="E126" t="s">
        <v>19</v>
      </c>
      <c r="F126" t="s">
        <v>302</v>
      </c>
      <c r="G126" t="str">
        <f>"201507002273"</f>
        <v>201507002273</v>
      </c>
      <c r="H126" t="s">
        <v>303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11</v>
      </c>
      <c r="W126">
        <v>77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304</v>
      </c>
    </row>
    <row r="127" spans="1:30" x14ac:dyDescent="0.25">
      <c r="H127" t="s">
        <v>305</v>
      </c>
    </row>
    <row r="128" spans="1:30" x14ac:dyDescent="0.25">
      <c r="A128">
        <v>61</v>
      </c>
      <c r="B128">
        <v>1724</v>
      </c>
      <c r="C128" t="s">
        <v>306</v>
      </c>
      <c r="D128" t="s">
        <v>307</v>
      </c>
      <c r="E128" t="s">
        <v>14</v>
      </c>
      <c r="F128" t="s">
        <v>308</v>
      </c>
      <c r="G128" t="str">
        <f>"00149167"</f>
        <v>00149167</v>
      </c>
      <c r="H128" t="s">
        <v>249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3</v>
      </c>
      <c r="W128">
        <v>21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309</v>
      </c>
    </row>
    <row r="129" spans="1:30" x14ac:dyDescent="0.25">
      <c r="H129" t="s">
        <v>310</v>
      </c>
    </row>
    <row r="130" spans="1:30" x14ac:dyDescent="0.25">
      <c r="A130">
        <v>62</v>
      </c>
      <c r="B130">
        <v>824</v>
      </c>
      <c r="C130" t="s">
        <v>311</v>
      </c>
      <c r="D130" t="s">
        <v>19</v>
      </c>
      <c r="E130" t="s">
        <v>14</v>
      </c>
      <c r="F130" t="s">
        <v>312</v>
      </c>
      <c r="G130" t="str">
        <f>"00265381"</f>
        <v>00265381</v>
      </c>
      <c r="H130" t="s">
        <v>277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</v>
      </c>
      <c r="W130">
        <v>42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313</v>
      </c>
    </row>
    <row r="131" spans="1:30" x14ac:dyDescent="0.25">
      <c r="H131" t="s">
        <v>314</v>
      </c>
    </row>
    <row r="132" spans="1:30" x14ac:dyDescent="0.25">
      <c r="A132">
        <v>63</v>
      </c>
      <c r="B132">
        <v>100</v>
      </c>
      <c r="C132" t="s">
        <v>315</v>
      </c>
      <c r="D132" t="s">
        <v>316</v>
      </c>
      <c r="E132" t="s">
        <v>317</v>
      </c>
      <c r="F132" t="s">
        <v>318</v>
      </c>
      <c r="G132" t="str">
        <f>"00220473"</f>
        <v>00220473</v>
      </c>
      <c r="H132" t="s">
        <v>319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</v>
      </c>
      <c r="W132">
        <v>42</v>
      </c>
      <c r="X132">
        <v>0</v>
      </c>
      <c r="Z132">
        <v>2</v>
      </c>
      <c r="AA132">
        <v>0</v>
      </c>
      <c r="AB132">
        <v>0</v>
      </c>
      <c r="AC132">
        <v>0</v>
      </c>
      <c r="AD132" t="s">
        <v>320</v>
      </c>
    </row>
    <row r="133" spans="1:30" x14ac:dyDescent="0.25">
      <c r="H133">
        <v>1224</v>
      </c>
    </row>
    <row r="134" spans="1:30" x14ac:dyDescent="0.25">
      <c r="A134">
        <v>64</v>
      </c>
      <c r="B134">
        <v>2819</v>
      </c>
      <c r="C134" t="s">
        <v>321</v>
      </c>
      <c r="D134" t="s">
        <v>236</v>
      </c>
      <c r="E134" t="s">
        <v>20</v>
      </c>
      <c r="F134" t="s">
        <v>322</v>
      </c>
      <c r="G134" t="str">
        <f>"00332760"</f>
        <v>00332760</v>
      </c>
      <c r="H134" t="s">
        <v>323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324</v>
      </c>
    </row>
    <row r="135" spans="1:30" x14ac:dyDescent="0.25">
      <c r="H135">
        <v>1224</v>
      </c>
    </row>
    <row r="137" spans="1:30" x14ac:dyDescent="0.25">
      <c r="A137" t="s">
        <v>325</v>
      </c>
    </row>
    <row r="138" spans="1:30" x14ac:dyDescent="0.25">
      <c r="A138" t="s">
        <v>326</v>
      </c>
    </row>
    <row r="139" spans="1:30" x14ac:dyDescent="0.25">
      <c r="A139" t="s">
        <v>327</v>
      </c>
    </row>
    <row r="140" spans="1:30" x14ac:dyDescent="0.25">
      <c r="A140" t="s">
        <v>328</v>
      </c>
    </row>
    <row r="141" spans="1:30" x14ac:dyDescent="0.25">
      <c r="A141" t="s">
        <v>329</v>
      </c>
    </row>
    <row r="142" spans="1:30" x14ac:dyDescent="0.25">
      <c r="A142" t="s">
        <v>330</v>
      </c>
    </row>
    <row r="143" spans="1:30" x14ac:dyDescent="0.25">
      <c r="A143" t="s">
        <v>331</v>
      </c>
    </row>
    <row r="144" spans="1:30" x14ac:dyDescent="0.25">
      <c r="A144" t="s">
        <v>332</v>
      </c>
    </row>
    <row r="145" spans="1:1" x14ac:dyDescent="0.25">
      <c r="A145" t="s">
        <v>333</v>
      </c>
    </row>
    <row r="146" spans="1:1" x14ac:dyDescent="0.25">
      <c r="A146" t="s">
        <v>334</v>
      </c>
    </row>
    <row r="147" spans="1:1" x14ac:dyDescent="0.25">
      <c r="A147" t="s">
        <v>335</v>
      </c>
    </row>
    <row r="148" spans="1:1" x14ac:dyDescent="0.25">
      <c r="A148" t="s">
        <v>336</v>
      </c>
    </row>
    <row r="149" spans="1:1" x14ac:dyDescent="0.25">
      <c r="A149" t="s">
        <v>337</v>
      </c>
    </row>
    <row r="150" spans="1:1" x14ac:dyDescent="0.25">
      <c r="A150" t="s">
        <v>338</v>
      </c>
    </row>
    <row r="151" spans="1:1" x14ac:dyDescent="0.25">
      <c r="A151" t="s">
        <v>339</v>
      </c>
    </row>
    <row r="152" spans="1:1" x14ac:dyDescent="0.25">
      <c r="A152" t="s">
        <v>340</v>
      </c>
    </row>
    <row r="153" spans="1:1" x14ac:dyDescent="0.25">
      <c r="A153" t="s">
        <v>341</v>
      </c>
    </row>
    <row r="154" spans="1:1" x14ac:dyDescent="0.25">
      <c r="A154" t="s">
        <v>342</v>
      </c>
    </row>
    <row r="155" spans="1:1" x14ac:dyDescent="0.25">
      <c r="A155" t="s">
        <v>343</v>
      </c>
    </row>
    <row r="156" spans="1:1" x14ac:dyDescent="0.25">
      <c r="A156" t="s">
        <v>344</v>
      </c>
    </row>
    <row r="157" spans="1:1" x14ac:dyDescent="0.25">
      <c r="A157" t="s">
        <v>345</v>
      </c>
    </row>
    <row r="158" spans="1:1" x14ac:dyDescent="0.25">
      <c r="A158" t="s">
        <v>346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2018-03-28T09:32:24Z</dcterms:created>
  <dcterms:modified xsi:type="dcterms:W3CDTF">2018-03-28T09:32:24Z</dcterms:modified>
</cp:coreProperties>
</file>