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Temp\enstaseis\5Κ_2020_ΠΕ_ΟΡΙΣΤ_ΕΥΡΥ_GDPRNAI\"/>
    </mc:Choice>
  </mc:AlternateContent>
  <bookViews>
    <workbookView xWindow="0" yWindow="0" windowWidth="28800" windowHeight="12300"/>
  </bookViews>
  <sheets>
    <sheet name="5Κ_2020_ΠΕ_ΑΠΟΡΡΙΠΤΕΟΙ" sheetId="1" r:id="rId1"/>
  </sheets>
  <calcPr calcId="0"/>
</workbook>
</file>

<file path=xl/calcChain.xml><?xml version="1.0" encoding="utf-8"?>
<calcChain xmlns="http://schemas.openxmlformats.org/spreadsheetml/2006/main">
  <c r="B7" i="1" l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C43" i="1"/>
  <c r="B44" i="1"/>
  <c r="C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C94" i="1"/>
  <c r="B95" i="1"/>
  <c r="B96" i="1"/>
  <c r="B97" i="1"/>
  <c r="B98" i="1"/>
  <c r="B99" i="1"/>
  <c r="B100" i="1"/>
  <c r="C100" i="1"/>
  <c r="B101" i="1"/>
  <c r="B102" i="1"/>
  <c r="B103" i="1"/>
  <c r="B104" i="1"/>
  <c r="B105" i="1"/>
  <c r="B106" i="1"/>
  <c r="B107" i="1"/>
  <c r="B108" i="1"/>
  <c r="B109" i="1"/>
  <c r="C109" i="1"/>
  <c r="B110" i="1"/>
  <c r="B111" i="1"/>
  <c r="B112" i="1"/>
  <c r="B113" i="1"/>
  <c r="B114" i="1"/>
  <c r="B115" i="1"/>
  <c r="B116" i="1"/>
  <c r="B117" i="1"/>
  <c r="B118" i="1"/>
  <c r="B119" i="1"/>
  <c r="B120" i="1"/>
  <c r="B121" i="1"/>
  <c r="B122" i="1"/>
  <c r="B123" i="1"/>
  <c r="B124" i="1"/>
  <c r="B125" i="1"/>
  <c r="B126" i="1"/>
  <c r="B127" i="1"/>
  <c r="B128" i="1"/>
  <c r="B129" i="1"/>
  <c r="C129" i="1"/>
  <c r="B130" i="1"/>
  <c r="B131" i="1"/>
  <c r="B132" i="1"/>
  <c r="B133" i="1"/>
  <c r="B134" i="1"/>
  <c r="B135" i="1"/>
  <c r="B136" i="1"/>
  <c r="B137" i="1"/>
  <c r="C137" i="1"/>
  <c r="B138" i="1"/>
  <c r="B139" i="1"/>
  <c r="B140" i="1"/>
  <c r="B141" i="1"/>
  <c r="B142" i="1"/>
  <c r="B143" i="1"/>
  <c r="B144" i="1"/>
  <c r="B145" i="1"/>
  <c r="B146" i="1"/>
  <c r="B147" i="1"/>
  <c r="B148" i="1"/>
  <c r="B149" i="1"/>
  <c r="B150" i="1"/>
  <c r="B151" i="1"/>
  <c r="B152" i="1"/>
  <c r="B153" i="1"/>
  <c r="B154" i="1"/>
  <c r="B155" i="1"/>
  <c r="B156" i="1"/>
  <c r="B157" i="1"/>
  <c r="B158" i="1"/>
  <c r="C158" i="1"/>
  <c r="B159" i="1"/>
  <c r="B160" i="1"/>
  <c r="B161" i="1"/>
  <c r="B162" i="1"/>
  <c r="B163" i="1"/>
  <c r="B164" i="1"/>
  <c r="B165" i="1"/>
  <c r="B166" i="1"/>
  <c r="B167" i="1"/>
  <c r="B168" i="1"/>
  <c r="B169" i="1"/>
  <c r="B170" i="1"/>
  <c r="B171" i="1"/>
  <c r="B172" i="1"/>
  <c r="B173" i="1"/>
  <c r="B174" i="1"/>
  <c r="B175" i="1"/>
  <c r="B176" i="1"/>
  <c r="B177" i="1"/>
  <c r="B178" i="1"/>
  <c r="B179" i="1"/>
  <c r="B180" i="1"/>
  <c r="B181" i="1"/>
  <c r="B182" i="1"/>
  <c r="B183" i="1"/>
  <c r="B184" i="1"/>
  <c r="B185" i="1"/>
  <c r="B186" i="1"/>
  <c r="B187" i="1"/>
  <c r="B188" i="1"/>
  <c r="B189" i="1"/>
  <c r="B190" i="1"/>
  <c r="B191" i="1"/>
  <c r="C191" i="1"/>
  <c r="B192" i="1"/>
  <c r="B193" i="1"/>
  <c r="B194" i="1"/>
  <c r="B195" i="1"/>
  <c r="B196" i="1"/>
  <c r="B197" i="1"/>
  <c r="B198" i="1"/>
  <c r="B199" i="1"/>
  <c r="B200" i="1"/>
  <c r="B201" i="1"/>
  <c r="B202" i="1"/>
  <c r="B203" i="1"/>
  <c r="B204" i="1"/>
  <c r="B205" i="1"/>
  <c r="B206" i="1"/>
  <c r="B207" i="1"/>
  <c r="B208" i="1"/>
  <c r="B209" i="1"/>
  <c r="B210" i="1"/>
  <c r="B211" i="1"/>
  <c r="B212" i="1"/>
  <c r="B213" i="1"/>
  <c r="B214" i="1"/>
  <c r="B215" i="1"/>
  <c r="B216" i="1"/>
  <c r="B217" i="1"/>
  <c r="B218" i="1"/>
  <c r="B219" i="1"/>
  <c r="B220" i="1"/>
  <c r="B221" i="1"/>
  <c r="B222" i="1"/>
  <c r="B223" i="1"/>
  <c r="B224" i="1"/>
  <c r="B225" i="1"/>
  <c r="B226" i="1"/>
  <c r="B227" i="1"/>
  <c r="B228" i="1"/>
  <c r="B229" i="1"/>
  <c r="C229" i="1"/>
  <c r="B230" i="1"/>
  <c r="B231" i="1"/>
  <c r="B232" i="1"/>
  <c r="B233" i="1"/>
  <c r="B234" i="1"/>
  <c r="B235" i="1"/>
  <c r="B236" i="1"/>
  <c r="B237" i="1"/>
  <c r="B238" i="1"/>
  <c r="B239" i="1"/>
  <c r="B240" i="1"/>
  <c r="B241" i="1"/>
  <c r="B242" i="1"/>
  <c r="B243" i="1"/>
  <c r="B244" i="1"/>
  <c r="B245" i="1"/>
  <c r="B246" i="1"/>
  <c r="B247" i="1"/>
  <c r="B248" i="1"/>
  <c r="B249" i="1"/>
  <c r="B250" i="1"/>
  <c r="B251" i="1"/>
  <c r="B252" i="1"/>
  <c r="C252" i="1"/>
  <c r="B253" i="1"/>
  <c r="B254" i="1"/>
  <c r="B255" i="1"/>
  <c r="B256" i="1"/>
  <c r="B257" i="1"/>
</calcChain>
</file>

<file path=xl/sharedStrings.xml><?xml version="1.0" encoding="utf-8"?>
<sst xmlns="http://schemas.openxmlformats.org/spreadsheetml/2006/main" count="249" uniqueCount="27">
  <si>
    <t>ΠΛΗΡΩΣΗ ΘΕΣΕΩΝ ΜΕ ΣΕΙΡΑ ΠΡΟΤΕΡΑΙΟΤΗΤΑΣ (ΑΡΘΡΟ 18/Ν. 2190/1994) ΠΡΟΚΗΡΥΞΗ 5Κ/2020/06/08/2020</t>
  </si>
  <si>
    <t>Κ Α Τ Α Σ Τ Α Σ Η    Α Π Ο Ρ Ρ Ι Π Τ Ε Ω Ν</t>
  </si>
  <si>
    <t>ΠΑΝΕΠΙΣΤΗΜΙΑΚΗΣ ΕΚΠΑΙΔΕΥΣΗΣ (ΠΕ)</t>
  </si>
  <si>
    <t>Α/Α</t>
  </si>
  <si>
    <t>Α.Μ. ΥΠΟΨΗΦΙΟΥ</t>
  </si>
  <si>
    <t>ΑΙΤΙΟΛΟΓΙΑ ΑΠΟΡΡΙΨΗΣ</t>
  </si>
  <si>
    <t>ΜΗ ΚΑΤΑΒΟΛΗ ΠΑΡΑΒΟΛΟΥ</t>
  </si>
  <si>
    <t>ΜΗ ΥΠΟΒΟΛΗ ΔΙΚΑΙΟΛΟΓΗΤΙΚΩΝ</t>
  </si>
  <si>
    <t>003, 004, 007, 008</t>
  </si>
  <si>
    <t>009, 010</t>
  </si>
  <si>
    <t>ΜΗ ΚΑΤΑΒΟΛΗ ΠΑΡΑΒΟΛΟΥ, ΜΗ ΥΠΟΒΟΛΗ ΔΙΚΑΙΟΛΟΓΗΤΙΚΩΝ</t>
  </si>
  <si>
    <t>012, 013</t>
  </si>
  <si>
    <t>ΜΗ ΥΠΟΒΟΛΗ ΑΠΟΔΕΚΤΟΥ, ΣΥΜΦΩΝΑ ΜΕ ΤΗΝ ΠΡΟΚΗΡΥΞΗ, ΒΑΣΙΚΟΥ ΤΙΤΛΟΥ ΣΠΟΥΔΩΝ (ΕΛΛΕΙΨΗ ΤΙΤΛΟΥ)</t>
  </si>
  <si>
    <t>010, 012, 013</t>
  </si>
  <si>
    <t>001, 004, 007</t>
  </si>
  <si>
    <t>001, 020</t>
  </si>
  <si>
    <t>ΠΑΡΑΒΟΛΟ ΔΕΣΜΕΥΜΕΝΟ Σ΄ ΑΛΛΗ ΠΡΟΚΗΡΥΞΗ</t>
  </si>
  <si>
    <t>003, 004</t>
  </si>
  <si>
    <t>ΑΠΟΣΥΡΣΗ ΑΙΤΗΣΗΣ ΣΥΜΜΕΤΟΧΗΣ</t>
  </si>
  <si>
    <t>009, 010, 020</t>
  </si>
  <si>
    <t>010, 012, 013, 020</t>
  </si>
  <si>
    <t>009, 010, 012, 013</t>
  </si>
  <si>
    <t>014, 015</t>
  </si>
  <si>
    <t>001, 007, 008</t>
  </si>
  <si>
    <t>010, 020</t>
  </si>
  <si>
    <t>****************************************************************************************************************************</t>
  </si>
  <si>
    <t>*** Η ΜΗ ΣΥΜΠΛΗΡΩΣΗ ΤΩΝ ΑΠΑΡΑΙΤΗΤΩΝ ΣΤΟΙΧΕΙΩΝ ΣΤΗΝ ΑΙΤΗΣΗ ΙΣΟΔΥΝΑΜΕΙ ΜΕ ΤΗΝ ΕΛΛΕΙΨΗ ΤΩΝ ΣΤΟΙΧΕΙΩΝ ΑΥΤΩΝ ΑΠΟ ΤΟΝ ΥΠΟΨΗΦΙΟ ***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</si>
</sst>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8"/>
      <color theme="3"/>
      <name val="Calibri Light"/>
      <family val="2"/>
      <charset val="161"/>
      <scheme val="major"/>
    </font>
    <font>
      <b/>
      <sz val="15"/>
      <color theme="3"/>
      <name val="Calibri"/>
      <family val="2"/>
      <charset val="161"/>
      <scheme val="minor"/>
    </font>
    <font>
      <b/>
      <sz val="13"/>
      <color theme="3"/>
      <name val="Calibri"/>
      <family val="2"/>
      <charset val="161"/>
      <scheme val="minor"/>
    </font>
    <font>
      <b/>
      <sz val="11"/>
      <color theme="3"/>
      <name val="Calibri"/>
      <family val="2"/>
      <charset val="161"/>
      <scheme val="minor"/>
    </font>
    <font>
      <sz val="11"/>
      <color rgb="FF006100"/>
      <name val="Calibri"/>
      <family val="2"/>
      <charset val="161"/>
      <scheme val="minor"/>
    </font>
    <font>
      <sz val="11"/>
      <color rgb="FF9C0006"/>
      <name val="Calibri"/>
      <family val="2"/>
      <charset val="161"/>
      <scheme val="minor"/>
    </font>
    <font>
      <sz val="11"/>
      <color rgb="FF9C6500"/>
      <name val="Calibri"/>
      <family val="2"/>
      <charset val="161"/>
      <scheme val="minor"/>
    </font>
    <font>
      <sz val="11"/>
      <color rgb="FF3F3F76"/>
      <name val="Calibri"/>
      <family val="2"/>
      <charset val="161"/>
      <scheme val="minor"/>
    </font>
    <font>
      <b/>
      <sz val="11"/>
      <color rgb="FF3F3F3F"/>
      <name val="Calibri"/>
      <family val="2"/>
      <charset val="161"/>
      <scheme val="minor"/>
    </font>
    <font>
      <b/>
      <sz val="11"/>
      <color rgb="FFFA7D00"/>
      <name val="Calibri"/>
      <family val="2"/>
      <charset val="161"/>
      <scheme val="minor"/>
    </font>
    <font>
      <sz val="11"/>
      <color rgb="FFFA7D00"/>
      <name val="Calibri"/>
      <family val="2"/>
      <charset val="161"/>
      <scheme val="minor"/>
    </font>
    <font>
      <b/>
      <sz val="11"/>
      <color theme="0"/>
      <name val="Calibri"/>
      <family val="2"/>
      <charset val="161"/>
      <scheme val="minor"/>
    </font>
    <font>
      <sz val="11"/>
      <color rgb="FFFF0000"/>
      <name val="Calibri"/>
      <family val="2"/>
      <charset val="161"/>
      <scheme val="minor"/>
    </font>
    <font>
      <i/>
      <sz val="11"/>
      <color rgb="FF7F7F7F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sz val="11"/>
      <color theme="0"/>
      <name val="Calibri"/>
      <family val="2"/>
      <charset val="161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">
    <xf numFmtId="0" fontId="0" fillId="0" borderId="0" xfId="0"/>
  </cellXfs>
  <cellStyles count="42">
    <cellStyle name="20% - Έμφαση1" xfId="19" builtinId="30" customBuiltin="1"/>
    <cellStyle name="20% - Έμφαση2" xfId="23" builtinId="34" customBuiltin="1"/>
    <cellStyle name="20% - Έμφαση3" xfId="27" builtinId="38" customBuiltin="1"/>
    <cellStyle name="20% - Έμφαση4" xfId="31" builtinId="42" customBuiltin="1"/>
    <cellStyle name="20% - Έμφαση5" xfId="35" builtinId="46" customBuiltin="1"/>
    <cellStyle name="20% - Έμφαση6" xfId="39" builtinId="50" customBuiltin="1"/>
    <cellStyle name="40% - Έμφαση1" xfId="20" builtinId="31" customBuiltin="1"/>
    <cellStyle name="40% - Έμφαση2" xfId="24" builtinId="35" customBuiltin="1"/>
    <cellStyle name="40% - Έμφαση3" xfId="28" builtinId="39" customBuiltin="1"/>
    <cellStyle name="40% - Έμφαση4" xfId="32" builtinId="43" customBuiltin="1"/>
    <cellStyle name="40% - Έμφαση5" xfId="36" builtinId="47" customBuiltin="1"/>
    <cellStyle name="40% - Έμφαση6" xfId="40" builtinId="51" customBuiltin="1"/>
    <cellStyle name="60% - Έμφαση1" xfId="21" builtinId="32" customBuiltin="1"/>
    <cellStyle name="60% - Έμφαση2" xfId="25" builtinId="36" customBuiltin="1"/>
    <cellStyle name="60% - Έμφαση3" xfId="29" builtinId="40" customBuiltin="1"/>
    <cellStyle name="60% - Έμφαση4" xfId="33" builtinId="44" customBuiltin="1"/>
    <cellStyle name="60% - Έμφαση5" xfId="37" builtinId="48" customBuiltin="1"/>
    <cellStyle name="60% - Έμφαση6" xfId="41" builtinId="52" customBuiltin="1"/>
    <cellStyle name="Εισαγωγή" xfId="9" builtinId="20" customBuiltin="1"/>
    <cellStyle name="Έλεγχος κελιού" xfId="13" builtinId="23" customBuiltin="1"/>
    <cellStyle name="Έμφαση1" xfId="18" builtinId="29" customBuiltin="1"/>
    <cellStyle name="Έμφαση2" xfId="22" builtinId="33" customBuiltin="1"/>
    <cellStyle name="Έμφαση3" xfId="26" builtinId="37" customBuiltin="1"/>
    <cellStyle name="Έμφαση4" xfId="30" builtinId="41" customBuiltin="1"/>
    <cellStyle name="Έμφαση5" xfId="34" builtinId="45" customBuiltin="1"/>
    <cellStyle name="Έμφαση6" xfId="38" builtinId="49" customBuiltin="1"/>
    <cellStyle name="Έξοδος" xfId="10" builtinId="21" customBuiltin="1"/>
    <cellStyle name="Επεξηγηματικό κείμενο" xfId="16" builtinId="53" customBuiltin="1"/>
    <cellStyle name="Επικεφαλίδα 1" xfId="2" builtinId="16" customBuiltin="1"/>
    <cellStyle name="Επικεφαλίδα 2" xfId="3" builtinId="17" customBuiltin="1"/>
    <cellStyle name="Επικεφαλίδα 3" xfId="4" builtinId="18" customBuiltin="1"/>
    <cellStyle name="Επικεφαλίδα 4" xfId="5" builtinId="19" customBuiltin="1"/>
    <cellStyle name="Κακό" xfId="7" builtinId="27" customBuiltin="1"/>
    <cellStyle name="Καλό" xfId="6" builtinId="26" customBuiltin="1"/>
    <cellStyle name="Κανονικό" xfId="0" builtinId="0"/>
    <cellStyle name="Ουδέτερο" xfId="8" builtinId="28" customBuiltin="1"/>
    <cellStyle name="Προειδοποιητικό κείμενο" xfId="14" builtinId="11" customBuiltin="1"/>
    <cellStyle name="Σημείωση" xfId="15" builtinId="10" customBuiltin="1"/>
    <cellStyle name="Συνδεδεμένο κελί" xfId="12" builtinId="24" customBuiltin="1"/>
    <cellStyle name="Σύνολο" xfId="17" builtinId="25" customBuiltin="1"/>
    <cellStyle name="Τίτλος" xfId="1" builtinId="15" customBuiltin="1"/>
    <cellStyle name="Υπολογισμός" xfId="11" builtinId="22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62"/>
  <sheetViews>
    <sheetView tabSelected="1" workbookViewId="0"/>
  </sheetViews>
  <sheetFormatPr defaultRowHeight="15" x14ac:dyDescent="0.25"/>
  <sheetData>
    <row r="1" spans="1:3" x14ac:dyDescent="0.25">
      <c r="A1" t="s">
        <v>0</v>
      </c>
    </row>
    <row r="2" spans="1:3" x14ac:dyDescent="0.25">
      <c r="A2" t="s">
        <v>1</v>
      </c>
    </row>
    <row r="4" spans="1:3" x14ac:dyDescent="0.25">
      <c r="A4" t="s">
        <v>2</v>
      </c>
    </row>
    <row r="6" spans="1:3" x14ac:dyDescent="0.25">
      <c r="A6" t="s">
        <v>3</v>
      </c>
      <c r="B6" t="s">
        <v>4</v>
      </c>
      <c r="C6" t="s">
        <v>5</v>
      </c>
    </row>
    <row r="7" spans="1:3" x14ac:dyDescent="0.25">
      <c r="A7">
        <v>1</v>
      </c>
      <c r="B7" t="str">
        <f>"00719344"</f>
        <v>00719344</v>
      </c>
      <c r="C7" t="s">
        <v>6</v>
      </c>
    </row>
    <row r="8" spans="1:3" x14ac:dyDescent="0.25">
      <c r="A8">
        <v>2</v>
      </c>
      <c r="B8" t="str">
        <f>"00240051"</f>
        <v>00240051</v>
      </c>
      <c r="C8" t="s">
        <v>7</v>
      </c>
    </row>
    <row r="9" spans="1:3" x14ac:dyDescent="0.25">
      <c r="A9">
        <v>3</v>
      </c>
      <c r="B9" t="str">
        <f>"00515517"</f>
        <v>00515517</v>
      </c>
      <c r="C9" t="s">
        <v>6</v>
      </c>
    </row>
    <row r="10" spans="1:3" x14ac:dyDescent="0.25">
      <c r="A10">
        <v>4</v>
      </c>
      <c r="B10" t="str">
        <f>"00625295"</f>
        <v>00625295</v>
      </c>
      <c r="C10" t="s">
        <v>7</v>
      </c>
    </row>
    <row r="11" spans="1:3" x14ac:dyDescent="0.25">
      <c r="A11">
        <v>5</v>
      </c>
      <c r="B11" t="str">
        <f>"200801003177"</f>
        <v>200801003177</v>
      </c>
      <c r="C11" t="s">
        <v>7</v>
      </c>
    </row>
    <row r="12" spans="1:3" x14ac:dyDescent="0.25">
      <c r="A12">
        <v>6</v>
      </c>
      <c r="B12" t="str">
        <f>"00540223"</f>
        <v>00540223</v>
      </c>
      <c r="C12" t="s">
        <v>6</v>
      </c>
    </row>
    <row r="13" spans="1:3" x14ac:dyDescent="0.25">
      <c r="A13">
        <v>7</v>
      </c>
      <c r="B13" t="str">
        <f>"00612927"</f>
        <v>00612927</v>
      </c>
      <c r="C13" t="s">
        <v>8</v>
      </c>
    </row>
    <row r="14" spans="1:3" x14ac:dyDescent="0.25">
      <c r="A14">
        <v>8</v>
      </c>
      <c r="B14" t="str">
        <f>"00487553"</f>
        <v>00487553</v>
      </c>
      <c r="C14" t="s">
        <v>7</v>
      </c>
    </row>
    <row r="15" spans="1:3" x14ac:dyDescent="0.25">
      <c r="A15">
        <v>9</v>
      </c>
      <c r="B15" t="str">
        <f>"00718860"</f>
        <v>00718860</v>
      </c>
      <c r="C15" t="s">
        <v>7</v>
      </c>
    </row>
    <row r="16" spans="1:3" x14ac:dyDescent="0.25">
      <c r="A16">
        <v>10</v>
      </c>
      <c r="B16" t="str">
        <f>"00509376"</f>
        <v>00509376</v>
      </c>
      <c r="C16" t="s">
        <v>6</v>
      </c>
    </row>
    <row r="17" spans="1:3" x14ac:dyDescent="0.25">
      <c r="A17">
        <v>11</v>
      </c>
      <c r="B17" t="str">
        <f>"00021620"</f>
        <v>00021620</v>
      </c>
      <c r="C17" t="s">
        <v>7</v>
      </c>
    </row>
    <row r="18" spans="1:3" x14ac:dyDescent="0.25">
      <c r="A18">
        <v>12</v>
      </c>
      <c r="B18" t="str">
        <f>"00464510"</f>
        <v>00464510</v>
      </c>
      <c r="C18" t="s">
        <v>6</v>
      </c>
    </row>
    <row r="19" spans="1:3" x14ac:dyDescent="0.25">
      <c r="A19">
        <v>13</v>
      </c>
      <c r="B19" t="str">
        <f>"201402001260"</f>
        <v>201402001260</v>
      </c>
      <c r="C19" t="s">
        <v>7</v>
      </c>
    </row>
    <row r="20" spans="1:3" x14ac:dyDescent="0.25">
      <c r="A20">
        <v>14</v>
      </c>
      <c r="B20" t="str">
        <f>"201406010134"</f>
        <v>201406010134</v>
      </c>
      <c r="C20" t="s">
        <v>6</v>
      </c>
    </row>
    <row r="21" spans="1:3" x14ac:dyDescent="0.25">
      <c r="A21">
        <v>15</v>
      </c>
      <c r="B21" t="str">
        <f>"201506000175"</f>
        <v>201506000175</v>
      </c>
      <c r="C21" t="s">
        <v>6</v>
      </c>
    </row>
    <row r="22" spans="1:3" x14ac:dyDescent="0.25">
      <c r="A22">
        <v>16</v>
      </c>
      <c r="B22" t="str">
        <f>"00723176"</f>
        <v>00723176</v>
      </c>
      <c r="C22" t="s">
        <v>6</v>
      </c>
    </row>
    <row r="23" spans="1:3" x14ac:dyDescent="0.25">
      <c r="A23">
        <v>17</v>
      </c>
      <c r="B23" t="str">
        <f>"00030426"</f>
        <v>00030426</v>
      </c>
      <c r="C23" t="s">
        <v>7</v>
      </c>
    </row>
    <row r="24" spans="1:3" x14ac:dyDescent="0.25">
      <c r="A24">
        <v>18</v>
      </c>
      <c r="B24" t="str">
        <f>"201406008580"</f>
        <v>201406008580</v>
      </c>
      <c r="C24" t="s">
        <v>6</v>
      </c>
    </row>
    <row r="25" spans="1:3" x14ac:dyDescent="0.25">
      <c r="A25">
        <v>19</v>
      </c>
      <c r="B25" t="str">
        <f>"00457767"</f>
        <v>00457767</v>
      </c>
      <c r="C25" t="s">
        <v>9</v>
      </c>
    </row>
    <row r="26" spans="1:3" x14ac:dyDescent="0.25">
      <c r="A26">
        <v>20</v>
      </c>
      <c r="B26" t="str">
        <f>"00564987"</f>
        <v>00564987</v>
      </c>
      <c r="C26" t="s">
        <v>10</v>
      </c>
    </row>
    <row r="27" spans="1:3" x14ac:dyDescent="0.25">
      <c r="A27">
        <v>21</v>
      </c>
      <c r="B27" t="str">
        <f>"00040997"</f>
        <v>00040997</v>
      </c>
      <c r="C27" t="s">
        <v>6</v>
      </c>
    </row>
    <row r="28" spans="1:3" x14ac:dyDescent="0.25">
      <c r="A28">
        <v>22</v>
      </c>
      <c r="B28" t="str">
        <f>"00011767"</f>
        <v>00011767</v>
      </c>
      <c r="C28" t="s">
        <v>6</v>
      </c>
    </row>
    <row r="29" spans="1:3" x14ac:dyDescent="0.25">
      <c r="A29">
        <v>23</v>
      </c>
      <c r="B29" t="str">
        <f>"201511019044"</f>
        <v>201511019044</v>
      </c>
      <c r="C29" t="s">
        <v>8</v>
      </c>
    </row>
    <row r="30" spans="1:3" x14ac:dyDescent="0.25">
      <c r="A30">
        <v>24</v>
      </c>
      <c r="B30" t="str">
        <f>"00727250"</f>
        <v>00727250</v>
      </c>
      <c r="C30" t="s">
        <v>6</v>
      </c>
    </row>
    <row r="31" spans="1:3" x14ac:dyDescent="0.25">
      <c r="A31">
        <v>25</v>
      </c>
      <c r="B31" t="str">
        <f>"201406012768"</f>
        <v>201406012768</v>
      </c>
      <c r="C31" t="s">
        <v>7</v>
      </c>
    </row>
    <row r="32" spans="1:3" x14ac:dyDescent="0.25">
      <c r="A32">
        <v>26</v>
      </c>
      <c r="B32" t="str">
        <f>"00047125"</f>
        <v>00047125</v>
      </c>
      <c r="C32" t="s">
        <v>7</v>
      </c>
    </row>
    <row r="33" spans="1:3" x14ac:dyDescent="0.25">
      <c r="A33">
        <v>27</v>
      </c>
      <c r="B33" t="str">
        <f>"201507003482"</f>
        <v>201507003482</v>
      </c>
      <c r="C33" t="s">
        <v>7</v>
      </c>
    </row>
    <row r="34" spans="1:3" x14ac:dyDescent="0.25">
      <c r="A34">
        <v>28</v>
      </c>
      <c r="B34" t="str">
        <f>"00715819"</f>
        <v>00715819</v>
      </c>
      <c r="C34" t="s">
        <v>6</v>
      </c>
    </row>
    <row r="35" spans="1:3" x14ac:dyDescent="0.25">
      <c r="A35">
        <v>29</v>
      </c>
      <c r="B35" t="str">
        <f>"201406003485"</f>
        <v>201406003485</v>
      </c>
      <c r="C35" t="s">
        <v>11</v>
      </c>
    </row>
    <row r="36" spans="1:3" x14ac:dyDescent="0.25">
      <c r="A36">
        <v>30</v>
      </c>
      <c r="B36" t="str">
        <f>"00484472"</f>
        <v>00484472</v>
      </c>
      <c r="C36" t="s">
        <v>12</v>
      </c>
    </row>
    <row r="37" spans="1:3" x14ac:dyDescent="0.25">
      <c r="A37">
        <v>31</v>
      </c>
      <c r="B37" t="str">
        <f>"00721099"</f>
        <v>00721099</v>
      </c>
      <c r="C37" t="s">
        <v>6</v>
      </c>
    </row>
    <row r="38" spans="1:3" x14ac:dyDescent="0.25">
      <c r="A38">
        <v>32</v>
      </c>
      <c r="B38" t="str">
        <f>"00725972"</f>
        <v>00725972</v>
      </c>
      <c r="C38" t="s">
        <v>6</v>
      </c>
    </row>
    <row r="39" spans="1:3" x14ac:dyDescent="0.25">
      <c r="A39">
        <v>33</v>
      </c>
      <c r="B39" t="str">
        <f>"00618160"</f>
        <v>00618160</v>
      </c>
      <c r="C39" t="s">
        <v>7</v>
      </c>
    </row>
    <row r="40" spans="1:3" x14ac:dyDescent="0.25">
      <c r="A40">
        <v>34</v>
      </c>
      <c r="B40" t="str">
        <f>"00038724"</f>
        <v>00038724</v>
      </c>
      <c r="C40" t="s">
        <v>7</v>
      </c>
    </row>
    <row r="41" spans="1:3" x14ac:dyDescent="0.25">
      <c r="A41">
        <v>35</v>
      </c>
      <c r="B41" t="str">
        <f>"201506000643"</f>
        <v>201506000643</v>
      </c>
      <c r="C41" t="s">
        <v>6</v>
      </c>
    </row>
    <row r="42" spans="1:3" x14ac:dyDescent="0.25">
      <c r="A42">
        <v>36</v>
      </c>
      <c r="B42" t="str">
        <f>"00501143"</f>
        <v>00501143</v>
      </c>
      <c r="C42" t="s">
        <v>10</v>
      </c>
    </row>
    <row r="43" spans="1:3" x14ac:dyDescent="0.25">
      <c r="A43">
        <v>37</v>
      </c>
      <c r="B43" t="str">
        <f>"00714271"</f>
        <v>00714271</v>
      </c>
      <c r="C43" t="str">
        <f>"013"</f>
        <v>013</v>
      </c>
    </row>
    <row r="44" spans="1:3" x14ac:dyDescent="0.25">
      <c r="A44">
        <v>38</v>
      </c>
      <c r="B44" t="str">
        <f>"00039937"</f>
        <v>00039937</v>
      </c>
      <c r="C44" t="str">
        <f>"003"</f>
        <v>003</v>
      </c>
    </row>
    <row r="45" spans="1:3" x14ac:dyDescent="0.25">
      <c r="A45">
        <v>39</v>
      </c>
      <c r="B45" t="str">
        <f>"201402005675"</f>
        <v>201402005675</v>
      </c>
      <c r="C45" t="s">
        <v>13</v>
      </c>
    </row>
    <row r="46" spans="1:3" x14ac:dyDescent="0.25">
      <c r="A46">
        <v>40</v>
      </c>
      <c r="B46" t="str">
        <f>"201304006088"</f>
        <v>201304006088</v>
      </c>
      <c r="C46" t="s">
        <v>7</v>
      </c>
    </row>
    <row r="47" spans="1:3" x14ac:dyDescent="0.25">
      <c r="A47">
        <v>41</v>
      </c>
      <c r="B47" t="str">
        <f>"201410003331"</f>
        <v>201410003331</v>
      </c>
      <c r="C47" t="s">
        <v>10</v>
      </c>
    </row>
    <row r="48" spans="1:3" x14ac:dyDescent="0.25">
      <c r="A48">
        <v>42</v>
      </c>
      <c r="B48" t="str">
        <f>"00431496"</f>
        <v>00431496</v>
      </c>
      <c r="C48" t="s">
        <v>6</v>
      </c>
    </row>
    <row r="49" spans="1:3" x14ac:dyDescent="0.25">
      <c r="A49">
        <v>43</v>
      </c>
      <c r="B49" t="str">
        <f>"201503000590"</f>
        <v>201503000590</v>
      </c>
      <c r="C49" t="s">
        <v>6</v>
      </c>
    </row>
    <row r="50" spans="1:3" x14ac:dyDescent="0.25">
      <c r="A50">
        <v>44</v>
      </c>
      <c r="B50" t="str">
        <f>"00128733"</f>
        <v>00128733</v>
      </c>
      <c r="C50" t="s">
        <v>6</v>
      </c>
    </row>
    <row r="51" spans="1:3" x14ac:dyDescent="0.25">
      <c r="A51">
        <v>45</v>
      </c>
      <c r="B51" t="str">
        <f>"200801001744"</f>
        <v>200801001744</v>
      </c>
      <c r="C51" t="s">
        <v>7</v>
      </c>
    </row>
    <row r="52" spans="1:3" x14ac:dyDescent="0.25">
      <c r="A52">
        <v>46</v>
      </c>
      <c r="B52" t="str">
        <f>"00003036"</f>
        <v>00003036</v>
      </c>
      <c r="C52" t="s">
        <v>6</v>
      </c>
    </row>
    <row r="53" spans="1:3" x14ac:dyDescent="0.25">
      <c r="A53">
        <v>47</v>
      </c>
      <c r="B53" t="str">
        <f>"00574216"</f>
        <v>00574216</v>
      </c>
      <c r="C53" t="s">
        <v>7</v>
      </c>
    </row>
    <row r="54" spans="1:3" x14ac:dyDescent="0.25">
      <c r="A54">
        <v>48</v>
      </c>
      <c r="B54" t="str">
        <f>"201410008803"</f>
        <v>201410008803</v>
      </c>
      <c r="C54" t="s">
        <v>6</v>
      </c>
    </row>
    <row r="55" spans="1:3" x14ac:dyDescent="0.25">
      <c r="A55">
        <v>49</v>
      </c>
      <c r="B55" t="str">
        <f>"00596327"</f>
        <v>00596327</v>
      </c>
      <c r="C55" t="s">
        <v>7</v>
      </c>
    </row>
    <row r="56" spans="1:3" x14ac:dyDescent="0.25">
      <c r="A56">
        <v>50</v>
      </c>
      <c r="B56" t="str">
        <f>"00717806"</f>
        <v>00717806</v>
      </c>
      <c r="C56" t="s">
        <v>14</v>
      </c>
    </row>
    <row r="57" spans="1:3" x14ac:dyDescent="0.25">
      <c r="A57">
        <v>51</v>
      </c>
      <c r="B57" t="str">
        <f>"00681166"</f>
        <v>00681166</v>
      </c>
      <c r="C57" t="s">
        <v>6</v>
      </c>
    </row>
    <row r="58" spans="1:3" x14ac:dyDescent="0.25">
      <c r="A58">
        <v>52</v>
      </c>
      <c r="B58" t="str">
        <f>"00026605"</f>
        <v>00026605</v>
      </c>
      <c r="C58" t="s">
        <v>7</v>
      </c>
    </row>
    <row r="59" spans="1:3" x14ac:dyDescent="0.25">
      <c r="A59">
        <v>53</v>
      </c>
      <c r="B59" t="str">
        <f>"00601498"</f>
        <v>00601498</v>
      </c>
      <c r="C59" t="s">
        <v>7</v>
      </c>
    </row>
    <row r="60" spans="1:3" x14ac:dyDescent="0.25">
      <c r="A60">
        <v>54</v>
      </c>
      <c r="B60" t="str">
        <f>"201511006594"</f>
        <v>201511006594</v>
      </c>
      <c r="C60" t="s">
        <v>6</v>
      </c>
    </row>
    <row r="61" spans="1:3" x14ac:dyDescent="0.25">
      <c r="A61">
        <v>55</v>
      </c>
      <c r="B61" t="str">
        <f>"201511017931"</f>
        <v>201511017931</v>
      </c>
      <c r="C61" t="s">
        <v>6</v>
      </c>
    </row>
    <row r="62" spans="1:3" x14ac:dyDescent="0.25">
      <c r="A62">
        <v>56</v>
      </c>
      <c r="B62" t="str">
        <f>"00724299"</f>
        <v>00724299</v>
      </c>
      <c r="C62" t="s">
        <v>6</v>
      </c>
    </row>
    <row r="63" spans="1:3" x14ac:dyDescent="0.25">
      <c r="A63">
        <v>57</v>
      </c>
      <c r="B63" t="str">
        <f>"00622947"</f>
        <v>00622947</v>
      </c>
      <c r="C63" t="s">
        <v>10</v>
      </c>
    </row>
    <row r="64" spans="1:3" x14ac:dyDescent="0.25">
      <c r="A64">
        <v>58</v>
      </c>
      <c r="B64" t="str">
        <f>"00505560"</f>
        <v>00505560</v>
      </c>
      <c r="C64" t="s">
        <v>6</v>
      </c>
    </row>
    <row r="65" spans="1:3" x14ac:dyDescent="0.25">
      <c r="A65">
        <v>59</v>
      </c>
      <c r="B65" t="str">
        <f>"00679557"</f>
        <v>00679557</v>
      </c>
      <c r="C65" t="s">
        <v>6</v>
      </c>
    </row>
    <row r="66" spans="1:3" x14ac:dyDescent="0.25">
      <c r="A66">
        <v>60</v>
      </c>
      <c r="B66" t="str">
        <f>"00723800"</f>
        <v>00723800</v>
      </c>
      <c r="C66" t="s">
        <v>6</v>
      </c>
    </row>
    <row r="67" spans="1:3" x14ac:dyDescent="0.25">
      <c r="A67">
        <v>61</v>
      </c>
      <c r="B67" t="str">
        <f>"201304003185"</f>
        <v>201304003185</v>
      </c>
      <c r="C67" t="s">
        <v>6</v>
      </c>
    </row>
    <row r="68" spans="1:3" x14ac:dyDescent="0.25">
      <c r="A68">
        <v>62</v>
      </c>
      <c r="B68" t="str">
        <f>"200801006225"</f>
        <v>200801006225</v>
      </c>
      <c r="C68" t="s">
        <v>7</v>
      </c>
    </row>
    <row r="69" spans="1:3" x14ac:dyDescent="0.25">
      <c r="A69">
        <v>63</v>
      </c>
      <c r="B69" t="str">
        <f>"201406006751"</f>
        <v>201406006751</v>
      </c>
      <c r="C69" t="s">
        <v>15</v>
      </c>
    </row>
    <row r="70" spans="1:3" x14ac:dyDescent="0.25">
      <c r="A70">
        <v>64</v>
      </c>
      <c r="B70" t="str">
        <f>"00723978"</f>
        <v>00723978</v>
      </c>
      <c r="C70" t="s">
        <v>6</v>
      </c>
    </row>
    <row r="71" spans="1:3" x14ac:dyDescent="0.25">
      <c r="A71">
        <v>65</v>
      </c>
      <c r="B71" t="str">
        <f>"200712005081"</f>
        <v>200712005081</v>
      </c>
      <c r="C71" t="s">
        <v>6</v>
      </c>
    </row>
    <row r="72" spans="1:3" x14ac:dyDescent="0.25">
      <c r="A72">
        <v>66</v>
      </c>
      <c r="B72" t="str">
        <f>"201410010382"</f>
        <v>201410010382</v>
      </c>
      <c r="C72" t="s">
        <v>6</v>
      </c>
    </row>
    <row r="73" spans="1:3" x14ac:dyDescent="0.25">
      <c r="A73">
        <v>67</v>
      </c>
      <c r="B73" t="str">
        <f>"00725608"</f>
        <v>00725608</v>
      </c>
      <c r="C73" t="s">
        <v>7</v>
      </c>
    </row>
    <row r="74" spans="1:3" x14ac:dyDescent="0.25">
      <c r="A74">
        <v>68</v>
      </c>
      <c r="B74" t="str">
        <f>"00722745"</f>
        <v>00722745</v>
      </c>
      <c r="C74" t="s">
        <v>7</v>
      </c>
    </row>
    <row r="75" spans="1:3" x14ac:dyDescent="0.25">
      <c r="A75">
        <v>69</v>
      </c>
      <c r="B75" t="str">
        <f>"200712001475"</f>
        <v>200712001475</v>
      </c>
      <c r="C75" t="s">
        <v>7</v>
      </c>
    </row>
    <row r="76" spans="1:3" x14ac:dyDescent="0.25">
      <c r="A76">
        <v>70</v>
      </c>
      <c r="B76" t="str">
        <f>"00483417"</f>
        <v>00483417</v>
      </c>
      <c r="C76" t="s">
        <v>6</v>
      </c>
    </row>
    <row r="77" spans="1:3" x14ac:dyDescent="0.25">
      <c r="A77">
        <v>71</v>
      </c>
      <c r="B77" t="str">
        <f>"00668114"</f>
        <v>00668114</v>
      </c>
      <c r="C77" t="s">
        <v>6</v>
      </c>
    </row>
    <row r="78" spans="1:3" x14ac:dyDescent="0.25">
      <c r="A78">
        <v>72</v>
      </c>
      <c r="B78" t="str">
        <f>"201405000373"</f>
        <v>201405000373</v>
      </c>
      <c r="C78" t="s">
        <v>6</v>
      </c>
    </row>
    <row r="79" spans="1:3" x14ac:dyDescent="0.25">
      <c r="A79">
        <v>73</v>
      </c>
      <c r="B79" t="str">
        <f>"00715087"</f>
        <v>00715087</v>
      </c>
      <c r="C79" t="s">
        <v>6</v>
      </c>
    </row>
    <row r="80" spans="1:3" x14ac:dyDescent="0.25">
      <c r="A80">
        <v>74</v>
      </c>
      <c r="B80" t="str">
        <f>"201304001326"</f>
        <v>201304001326</v>
      </c>
      <c r="C80" t="s">
        <v>10</v>
      </c>
    </row>
    <row r="81" spans="1:3" x14ac:dyDescent="0.25">
      <c r="A81">
        <v>75</v>
      </c>
      <c r="B81" t="str">
        <f>"00724203"</f>
        <v>00724203</v>
      </c>
      <c r="C81" t="s">
        <v>10</v>
      </c>
    </row>
    <row r="82" spans="1:3" x14ac:dyDescent="0.25">
      <c r="A82">
        <v>76</v>
      </c>
      <c r="B82" t="str">
        <f>"00727814"</f>
        <v>00727814</v>
      </c>
      <c r="C82" t="s">
        <v>7</v>
      </c>
    </row>
    <row r="83" spans="1:3" x14ac:dyDescent="0.25">
      <c r="A83">
        <v>77</v>
      </c>
      <c r="B83" t="str">
        <f>"201510002945"</f>
        <v>201510002945</v>
      </c>
      <c r="C83" t="s">
        <v>7</v>
      </c>
    </row>
    <row r="84" spans="1:3" x14ac:dyDescent="0.25">
      <c r="A84">
        <v>78</v>
      </c>
      <c r="B84" t="str">
        <f>"00713610"</f>
        <v>00713610</v>
      </c>
      <c r="C84" t="s">
        <v>7</v>
      </c>
    </row>
    <row r="85" spans="1:3" x14ac:dyDescent="0.25">
      <c r="A85">
        <v>79</v>
      </c>
      <c r="B85" t="str">
        <f>"00246710"</f>
        <v>00246710</v>
      </c>
      <c r="C85" t="s">
        <v>6</v>
      </c>
    </row>
    <row r="86" spans="1:3" x14ac:dyDescent="0.25">
      <c r="A86">
        <v>80</v>
      </c>
      <c r="B86" t="str">
        <f>"00718145"</f>
        <v>00718145</v>
      </c>
      <c r="C86" t="s">
        <v>6</v>
      </c>
    </row>
    <row r="87" spans="1:3" x14ac:dyDescent="0.25">
      <c r="A87">
        <v>81</v>
      </c>
      <c r="B87" t="str">
        <f>"201511020407"</f>
        <v>201511020407</v>
      </c>
      <c r="C87" t="s">
        <v>7</v>
      </c>
    </row>
    <row r="88" spans="1:3" x14ac:dyDescent="0.25">
      <c r="A88">
        <v>82</v>
      </c>
      <c r="B88" t="str">
        <f>"00012917"</f>
        <v>00012917</v>
      </c>
      <c r="C88" t="s">
        <v>6</v>
      </c>
    </row>
    <row r="89" spans="1:3" x14ac:dyDescent="0.25">
      <c r="A89">
        <v>83</v>
      </c>
      <c r="B89" t="str">
        <f>"201511008928"</f>
        <v>201511008928</v>
      </c>
      <c r="C89" t="s">
        <v>6</v>
      </c>
    </row>
    <row r="90" spans="1:3" x14ac:dyDescent="0.25">
      <c r="A90">
        <v>84</v>
      </c>
      <c r="B90" t="str">
        <f>"00576504"</f>
        <v>00576504</v>
      </c>
      <c r="C90" t="s">
        <v>7</v>
      </c>
    </row>
    <row r="91" spans="1:3" x14ac:dyDescent="0.25">
      <c r="A91">
        <v>85</v>
      </c>
      <c r="B91" t="str">
        <f>"00705035"</f>
        <v>00705035</v>
      </c>
      <c r="C91" t="s">
        <v>7</v>
      </c>
    </row>
    <row r="92" spans="1:3" x14ac:dyDescent="0.25">
      <c r="A92">
        <v>86</v>
      </c>
      <c r="B92" t="str">
        <f>"00109686"</f>
        <v>00109686</v>
      </c>
      <c r="C92" t="s">
        <v>6</v>
      </c>
    </row>
    <row r="93" spans="1:3" x14ac:dyDescent="0.25">
      <c r="A93">
        <v>87</v>
      </c>
      <c r="B93" t="str">
        <f>"00539534"</f>
        <v>00539534</v>
      </c>
      <c r="C93" t="s">
        <v>6</v>
      </c>
    </row>
    <row r="94" spans="1:3" x14ac:dyDescent="0.25">
      <c r="A94">
        <v>88</v>
      </c>
      <c r="B94" t="str">
        <f>"00008000"</f>
        <v>00008000</v>
      </c>
      <c r="C94" t="str">
        <f>"010"</f>
        <v>010</v>
      </c>
    </row>
    <row r="95" spans="1:3" x14ac:dyDescent="0.25">
      <c r="A95">
        <v>89</v>
      </c>
      <c r="B95" t="str">
        <f>"00467812"</f>
        <v>00467812</v>
      </c>
      <c r="C95" t="s">
        <v>16</v>
      </c>
    </row>
    <row r="96" spans="1:3" x14ac:dyDescent="0.25">
      <c r="A96">
        <v>90</v>
      </c>
      <c r="B96" t="str">
        <f>"00074857"</f>
        <v>00074857</v>
      </c>
      <c r="C96" t="s">
        <v>17</v>
      </c>
    </row>
    <row r="97" spans="1:3" x14ac:dyDescent="0.25">
      <c r="A97">
        <v>91</v>
      </c>
      <c r="B97" t="str">
        <f>"00720144"</f>
        <v>00720144</v>
      </c>
      <c r="C97" t="s">
        <v>6</v>
      </c>
    </row>
    <row r="98" spans="1:3" x14ac:dyDescent="0.25">
      <c r="A98">
        <v>92</v>
      </c>
      <c r="B98" t="str">
        <f>"200801005785"</f>
        <v>200801005785</v>
      </c>
      <c r="C98" t="s">
        <v>6</v>
      </c>
    </row>
    <row r="99" spans="1:3" x14ac:dyDescent="0.25">
      <c r="A99">
        <v>93</v>
      </c>
      <c r="B99" t="str">
        <f>"200802009161"</f>
        <v>200802009161</v>
      </c>
      <c r="C99" t="s">
        <v>10</v>
      </c>
    </row>
    <row r="100" spans="1:3" x14ac:dyDescent="0.25">
      <c r="A100">
        <v>94</v>
      </c>
      <c r="B100" t="str">
        <f>"00708659"</f>
        <v>00708659</v>
      </c>
      <c r="C100" t="str">
        <f>"001"</f>
        <v>001</v>
      </c>
    </row>
    <row r="101" spans="1:3" x14ac:dyDescent="0.25">
      <c r="A101">
        <v>95</v>
      </c>
      <c r="B101" t="str">
        <f>"00668521"</f>
        <v>00668521</v>
      </c>
      <c r="C101" t="s">
        <v>6</v>
      </c>
    </row>
    <row r="102" spans="1:3" x14ac:dyDescent="0.25">
      <c r="A102">
        <v>96</v>
      </c>
      <c r="B102" t="str">
        <f>"00722346"</f>
        <v>00722346</v>
      </c>
      <c r="C102" t="s">
        <v>6</v>
      </c>
    </row>
    <row r="103" spans="1:3" x14ac:dyDescent="0.25">
      <c r="A103">
        <v>97</v>
      </c>
      <c r="B103" t="str">
        <f>"00720891"</f>
        <v>00720891</v>
      </c>
      <c r="C103" t="s">
        <v>10</v>
      </c>
    </row>
    <row r="104" spans="1:3" x14ac:dyDescent="0.25">
      <c r="A104">
        <v>98</v>
      </c>
      <c r="B104" t="str">
        <f>"201304004183"</f>
        <v>201304004183</v>
      </c>
      <c r="C104" t="s">
        <v>7</v>
      </c>
    </row>
    <row r="105" spans="1:3" x14ac:dyDescent="0.25">
      <c r="A105">
        <v>99</v>
      </c>
      <c r="B105" t="str">
        <f>"00722302"</f>
        <v>00722302</v>
      </c>
      <c r="C105" t="s">
        <v>7</v>
      </c>
    </row>
    <row r="106" spans="1:3" x14ac:dyDescent="0.25">
      <c r="A106">
        <v>100</v>
      </c>
      <c r="B106" t="str">
        <f>"00722985"</f>
        <v>00722985</v>
      </c>
      <c r="C106" t="s">
        <v>7</v>
      </c>
    </row>
    <row r="107" spans="1:3" x14ac:dyDescent="0.25">
      <c r="A107">
        <v>101</v>
      </c>
      <c r="B107" t="str">
        <f>"00656538"</f>
        <v>00656538</v>
      </c>
      <c r="C107" t="s">
        <v>18</v>
      </c>
    </row>
    <row r="108" spans="1:3" x14ac:dyDescent="0.25">
      <c r="A108">
        <v>102</v>
      </c>
      <c r="B108" t="str">
        <f>"00715561"</f>
        <v>00715561</v>
      </c>
      <c r="C108" t="s">
        <v>6</v>
      </c>
    </row>
    <row r="109" spans="1:3" x14ac:dyDescent="0.25">
      <c r="A109">
        <v>103</v>
      </c>
      <c r="B109" t="str">
        <f>"00034387"</f>
        <v>00034387</v>
      </c>
      <c r="C109" t="str">
        <f>"025"</f>
        <v>025</v>
      </c>
    </row>
    <row r="110" spans="1:3" x14ac:dyDescent="0.25">
      <c r="A110">
        <v>104</v>
      </c>
      <c r="B110" t="str">
        <f>"201406010746"</f>
        <v>201406010746</v>
      </c>
      <c r="C110" t="s">
        <v>7</v>
      </c>
    </row>
    <row r="111" spans="1:3" x14ac:dyDescent="0.25">
      <c r="A111">
        <v>105</v>
      </c>
      <c r="B111" t="str">
        <f>"00729936"</f>
        <v>00729936</v>
      </c>
      <c r="C111" t="s">
        <v>7</v>
      </c>
    </row>
    <row r="112" spans="1:3" x14ac:dyDescent="0.25">
      <c r="A112">
        <v>106</v>
      </c>
      <c r="B112" t="str">
        <f>"00722887"</f>
        <v>00722887</v>
      </c>
      <c r="C112" t="s">
        <v>6</v>
      </c>
    </row>
    <row r="113" spans="1:3" x14ac:dyDescent="0.25">
      <c r="A113">
        <v>107</v>
      </c>
      <c r="B113" t="str">
        <f>"00728908"</f>
        <v>00728908</v>
      </c>
      <c r="C113" t="s">
        <v>6</v>
      </c>
    </row>
    <row r="114" spans="1:3" x14ac:dyDescent="0.25">
      <c r="A114">
        <v>108</v>
      </c>
      <c r="B114" t="str">
        <f>"00491448"</f>
        <v>00491448</v>
      </c>
      <c r="C114" t="s">
        <v>6</v>
      </c>
    </row>
    <row r="115" spans="1:3" x14ac:dyDescent="0.25">
      <c r="A115">
        <v>109</v>
      </c>
      <c r="B115" t="str">
        <f>"200803000952"</f>
        <v>200803000952</v>
      </c>
      <c r="C115" t="s">
        <v>6</v>
      </c>
    </row>
    <row r="116" spans="1:3" x14ac:dyDescent="0.25">
      <c r="A116">
        <v>110</v>
      </c>
      <c r="B116" t="str">
        <f>"00194782"</f>
        <v>00194782</v>
      </c>
      <c r="C116" t="s">
        <v>6</v>
      </c>
    </row>
    <row r="117" spans="1:3" x14ac:dyDescent="0.25">
      <c r="A117">
        <v>111</v>
      </c>
      <c r="B117" t="str">
        <f>"201412004982"</f>
        <v>201412004982</v>
      </c>
      <c r="C117" t="s">
        <v>10</v>
      </c>
    </row>
    <row r="118" spans="1:3" x14ac:dyDescent="0.25">
      <c r="A118">
        <v>112</v>
      </c>
      <c r="B118" t="str">
        <f>"00721482"</f>
        <v>00721482</v>
      </c>
      <c r="C118" t="s">
        <v>6</v>
      </c>
    </row>
    <row r="119" spans="1:3" x14ac:dyDescent="0.25">
      <c r="A119">
        <v>113</v>
      </c>
      <c r="B119" t="str">
        <f>"200801010134"</f>
        <v>200801010134</v>
      </c>
      <c r="C119" t="s">
        <v>7</v>
      </c>
    </row>
    <row r="120" spans="1:3" x14ac:dyDescent="0.25">
      <c r="A120">
        <v>114</v>
      </c>
      <c r="B120" t="str">
        <f>"201604006355"</f>
        <v>201604006355</v>
      </c>
      <c r="C120" t="s">
        <v>6</v>
      </c>
    </row>
    <row r="121" spans="1:3" x14ac:dyDescent="0.25">
      <c r="A121">
        <v>115</v>
      </c>
      <c r="B121" t="str">
        <f>"00684175"</f>
        <v>00684175</v>
      </c>
      <c r="C121" t="s">
        <v>6</v>
      </c>
    </row>
    <row r="122" spans="1:3" x14ac:dyDescent="0.25">
      <c r="A122">
        <v>116</v>
      </c>
      <c r="B122" t="str">
        <f>"00718721"</f>
        <v>00718721</v>
      </c>
      <c r="C122" t="s">
        <v>8</v>
      </c>
    </row>
    <row r="123" spans="1:3" x14ac:dyDescent="0.25">
      <c r="A123">
        <v>117</v>
      </c>
      <c r="B123" t="str">
        <f>"00607882"</f>
        <v>00607882</v>
      </c>
      <c r="C123" t="s">
        <v>7</v>
      </c>
    </row>
    <row r="124" spans="1:3" x14ac:dyDescent="0.25">
      <c r="A124">
        <v>118</v>
      </c>
      <c r="B124" t="str">
        <f>"200801001382"</f>
        <v>200801001382</v>
      </c>
      <c r="C124" t="s">
        <v>7</v>
      </c>
    </row>
    <row r="125" spans="1:3" x14ac:dyDescent="0.25">
      <c r="A125">
        <v>119</v>
      </c>
      <c r="B125" t="str">
        <f>"00721499"</f>
        <v>00721499</v>
      </c>
      <c r="C125" t="s">
        <v>7</v>
      </c>
    </row>
    <row r="126" spans="1:3" x14ac:dyDescent="0.25">
      <c r="A126">
        <v>120</v>
      </c>
      <c r="B126" t="str">
        <f>"200802006661"</f>
        <v>200802006661</v>
      </c>
      <c r="C126" t="s">
        <v>6</v>
      </c>
    </row>
    <row r="127" spans="1:3" x14ac:dyDescent="0.25">
      <c r="A127">
        <v>121</v>
      </c>
      <c r="B127" t="str">
        <f>"00010618"</f>
        <v>00010618</v>
      </c>
      <c r="C127" t="s">
        <v>7</v>
      </c>
    </row>
    <row r="128" spans="1:3" x14ac:dyDescent="0.25">
      <c r="A128">
        <v>122</v>
      </c>
      <c r="B128" t="str">
        <f>"201406013576"</f>
        <v>201406013576</v>
      </c>
      <c r="C128" t="s">
        <v>7</v>
      </c>
    </row>
    <row r="129" spans="1:3" x14ac:dyDescent="0.25">
      <c r="A129">
        <v>123</v>
      </c>
      <c r="B129" t="str">
        <f>"00114717"</f>
        <v>00114717</v>
      </c>
      <c r="C129" t="str">
        <f>"010"</f>
        <v>010</v>
      </c>
    </row>
    <row r="130" spans="1:3" x14ac:dyDescent="0.25">
      <c r="A130">
        <v>124</v>
      </c>
      <c r="B130" t="str">
        <f>"201303000857"</f>
        <v>201303000857</v>
      </c>
      <c r="C130" t="s">
        <v>7</v>
      </c>
    </row>
    <row r="131" spans="1:3" x14ac:dyDescent="0.25">
      <c r="A131">
        <v>125</v>
      </c>
      <c r="B131" t="str">
        <f>"00026194"</f>
        <v>00026194</v>
      </c>
      <c r="C131" t="s">
        <v>6</v>
      </c>
    </row>
    <row r="132" spans="1:3" x14ac:dyDescent="0.25">
      <c r="A132">
        <v>126</v>
      </c>
      <c r="B132" t="str">
        <f>"00018486"</f>
        <v>00018486</v>
      </c>
      <c r="C132" t="s">
        <v>6</v>
      </c>
    </row>
    <row r="133" spans="1:3" x14ac:dyDescent="0.25">
      <c r="A133">
        <v>127</v>
      </c>
      <c r="B133" t="str">
        <f>"00729584"</f>
        <v>00729584</v>
      </c>
      <c r="C133" t="s">
        <v>10</v>
      </c>
    </row>
    <row r="134" spans="1:3" x14ac:dyDescent="0.25">
      <c r="A134">
        <v>128</v>
      </c>
      <c r="B134" t="str">
        <f>"00723806"</f>
        <v>00723806</v>
      </c>
      <c r="C134" t="s">
        <v>7</v>
      </c>
    </row>
    <row r="135" spans="1:3" x14ac:dyDescent="0.25">
      <c r="A135">
        <v>129</v>
      </c>
      <c r="B135" t="str">
        <f>"00495259"</f>
        <v>00495259</v>
      </c>
      <c r="C135" t="s">
        <v>6</v>
      </c>
    </row>
    <row r="136" spans="1:3" x14ac:dyDescent="0.25">
      <c r="A136">
        <v>130</v>
      </c>
      <c r="B136" t="str">
        <f>"00718776"</f>
        <v>00718776</v>
      </c>
      <c r="C136" t="s">
        <v>7</v>
      </c>
    </row>
    <row r="137" spans="1:3" x14ac:dyDescent="0.25">
      <c r="A137">
        <v>131</v>
      </c>
      <c r="B137" t="str">
        <f>"00013225"</f>
        <v>00013225</v>
      </c>
      <c r="C137" t="str">
        <f>"009"</f>
        <v>009</v>
      </c>
    </row>
    <row r="138" spans="1:3" x14ac:dyDescent="0.25">
      <c r="A138">
        <v>132</v>
      </c>
      <c r="B138" t="str">
        <f>"00068711"</f>
        <v>00068711</v>
      </c>
      <c r="C138" t="s">
        <v>7</v>
      </c>
    </row>
    <row r="139" spans="1:3" x14ac:dyDescent="0.25">
      <c r="A139">
        <v>133</v>
      </c>
      <c r="B139" t="str">
        <f>"00724744"</f>
        <v>00724744</v>
      </c>
      <c r="C139" t="s">
        <v>6</v>
      </c>
    </row>
    <row r="140" spans="1:3" x14ac:dyDescent="0.25">
      <c r="A140">
        <v>134</v>
      </c>
      <c r="B140" t="str">
        <f>"201506001151"</f>
        <v>201506001151</v>
      </c>
      <c r="C140" t="s">
        <v>6</v>
      </c>
    </row>
    <row r="141" spans="1:3" x14ac:dyDescent="0.25">
      <c r="A141">
        <v>135</v>
      </c>
      <c r="B141" t="str">
        <f>"00654978"</f>
        <v>00654978</v>
      </c>
      <c r="C141" t="s">
        <v>6</v>
      </c>
    </row>
    <row r="142" spans="1:3" x14ac:dyDescent="0.25">
      <c r="A142">
        <v>136</v>
      </c>
      <c r="B142" t="str">
        <f>"201511014325"</f>
        <v>201511014325</v>
      </c>
      <c r="C142" t="s">
        <v>7</v>
      </c>
    </row>
    <row r="143" spans="1:3" x14ac:dyDescent="0.25">
      <c r="A143">
        <v>137</v>
      </c>
      <c r="B143" t="str">
        <f>"00688123"</f>
        <v>00688123</v>
      </c>
      <c r="C143" t="s">
        <v>6</v>
      </c>
    </row>
    <row r="144" spans="1:3" x14ac:dyDescent="0.25">
      <c r="A144">
        <v>138</v>
      </c>
      <c r="B144" t="str">
        <f>"00314142"</f>
        <v>00314142</v>
      </c>
      <c r="C144" t="s">
        <v>10</v>
      </c>
    </row>
    <row r="145" spans="1:3" x14ac:dyDescent="0.25">
      <c r="A145">
        <v>139</v>
      </c>
      <c r="B145" t="str">
        <f>"00498369"</f>
        <v>00498369</v>
      </c>
      <c r="C145" t="s">
        <v>7</v>
      </c>
    </row>
    <row r="146" spans="1:3" x14ac:dyDescent="0.25">
      <c r="A146">
        <v>140</v>
      </c>
      <c r="B146" t="str">
        <f>"00721746"</f>
        <v>00721746</v>
      </c>
      <c r="C146" t="s">
        <v>6</v>
      </c>
    </row>
    <row r="147" spans="1:3" x14ac:dyDescent="0.25">
      <c r="A147">
        <v>141</v>
      </c>
      <c r="B147" t="str">
        <f>"201406018575"</f>
        <v>201406018575</v>
      </c>
      <c r="C147" t="s">
        <v>6</v>
      </c>
    </row>
    <row r="148" spans="1:3" x14ac:dyDescent="0.25">
      <c r="A148">
        <v>142</v>
      </c>
      <c r="B148" t="str">
        <f>"00678297"</f>
        <v>00678297</v>
      </c>
      <c r="C148" t="s">
        <v>7</v>
      </c>
    </row>
    <row r="149" spans="1:3" x14ac:dyDescent="0.25">
      <c r="A149">
        <v>143</v>
      </c>
      <c r="B149" t="str">
        <f>"00484992"</f>
        <v>00484992</v>
      </c>
      <c r="C149" t="s">
        <v>6</v>
      </c>
    </row>
    <row r="150" spans="1:3" x14ac:dyDescent="0.25">
      <c r="A150">
        <v>144</v>
      </c>
      <c r="B150" t="str">
        <f>"00475641"</f>
        <v>00475641</v>
      </c>
      <c r="C150" t="s">
        <v>19</v>
      </c>
    </row>
    <row r="151" spans="1:3" x14ac:dyDescent="0.25">
      <c r="A151">
        <v>145</v>
      </c>
      <c r="B151" t="str">
        <f>"201506002543"</f>
        <v>201506002543</v>
      </c>
      <c r="C151" t="s">
        <v>6</v>
      </c>
    </row>
    <row r="152" spans="1:3" x14ac:dyDescent="0.25">
      <c r="A152">
        <v>146</v>
      </c>
      <c r="B152" t="str">
        <f>"00480376"</f>
        <v>00480376</v>
      </c>
      <c r="C152" t="s">
        <v>7</v>
      </c>
    </row>
    <row r="153" spans="1:3" x14ac:dyDescent="0.25">
      <c r="A153">
        <v>147</v>
      </c>
      <c r="B153" t="str">
        <f>"00714193"</f>
        <v>00714193</v>
      </c>
      <c r="C153" t="s">
        <v>6</v>
      </c>
    </row>
    <row r="154" spans="1:3" x14ac:dyDescent="0.25">
      <c r="A154">
        <v>148</v>
      </c>
      <c r="B154" t="str">
        <f>"200806000423"</f>
        <v>200806000423</v>
      </c>
      <c r="C154" t="s">
        <v>20</v>
      </c>
    </row>
    <row r="155" spans="1:3" x14ac:dyDescent="0.25">
      <c r="A155">
        <v>149</v>
      </c>
      <c r="B155" t="str">
        <f>"201511042847"</f>
        <v>201511042847</v>
      </c>
      <c r="C155" t="s">
        <v>6</v>
      </c>
    </row>
    <row r="156" spans="1:3" x14ac:dyDescent="0.25">
      <c r="A156">
        <v>150</v>
      </c>
      <c r="B156" t="str">
        <f>"00013141"</f>
        <v>00013141</v>
      </c>
      <c r="C156" t="s">
        <v>7</v>
      </c>
    </row>
    <row r="157" spans="1:3" x14ac:dyDescent="0.25">
      <c r="A157">
        <v>151</v>
      </c>
      <c r="B157" t="str">
        <f>"00473185"</f>
        <v>00473185</v>
      </c>
      <c r="C157" t="s">
        <v>6</v>
      </c>
    </row>
    <row r="158" spans="1:3" x14ac:dyDescent="0.25">
      <c r="A158">
        <v>152</v>
      </c>
      <c r="B158" t="str">
        <f>"201410010697"</f>
        <v>201410010697</v>
      </c>
      <c r="C158" t="str">
        <f>"014"</f>
        <v>014</v>
      </c>
    </row>
    <row r="159" spans="1:3" x14ac:dyDescent="0.25">
      <c r="A159">
        <v>153</v>
      </c>
      <c r="B159" t="str">
        <f>"201303000617"</f>
        <v>201303000617</v>
      </c>
      <c r="C159" t="s">
        <v>6</v>
      </c>
    </row>
    <row r="160" spans="1:3" x14ac:dyDescent="0.25">
      <c r="A160">
        <v>154</v>
      </c>
      <c r="B160" t="str">
        <f>"00713897"</f>
        <v>00713897</v>
      </c>
      <c r="C160" t="s">
        <v>6</v>
      </c>
    </row>
    <row r="161" spans="1:3" x14ac:dyDescent="0.25">
      <c r="A161">
        <v>155</v>
      </c>
      <c r="B161" t="str">
        <f>"00552408"</f>
        <v>00552408</v>
      </c>
      <c r="C161" t="s">
        <v>7</v>
      </c>
    </row>
    <row r="162" spans="1:3" x14ac:dyDescent="0.25">
      <c r="A162">
        <v>156</v>
      </c>
      <c r="B162" t="str">
        <f>"201410003971"</f>
        <v>201410003971</v>
      </c>
      <c r="C162" t="s">
        <v>6</v>
      </c>
    </row>
    <row r="163" spans="1:3" x14ac:dyDescent="0.25">
      <c r="A163">
        <v>157</v>
      </c>
      <c r="B163" t="str">
        <f>"00021487"</f>
        <v>00021487</v>
      </c>
      <c r="C163" t="s">
        <v>6</v>
      </c>
    </row>
    <row r="164" spans="1:3" x14ac:dyDescent="0.25">
      <c r="A164">
        <v>158</v>
      </c>
      <c r="B164" t="str">
        <f>"201304004178"</f>
        <v>201304004178</v>
      </c>
      <c r="C164" t="s">
        <v>6</v>
      </c>
    </row>
    <row r="165" spans="1:3" x14ac:dyDescent="0.25">
      <c r="A165">
        <v>159</v>
      </c>
      <c r="B165" t="str">
        <f>"00061703"</f>
        <v>00061703</v>
      </c>
      <c r="C165" t="s">
        <v>7</v>
      </c>
    </row>
    <row r="166" spans="1:3" x14ac:dyDescent="0.25">
      <c r="A166">
        <v>160</v>
      </c>
      <c r="B166" t="str">
        <f>"200911000570"</f>
        <v>200911000570</v>
      </c>
      <c r="C166" t="s">
        <v>13</v>
      </c>
    </row>
    <row r="167" spans="1:3" x14ac:dyDescent="0.25">
      <c r="A167">
        <v>161</v>
      </c>
      <c r="B167" t="str">
        <f>"00701123"</f>
        <v>00701123</v>
      </c>
      <c r="C167" t="s">
        <v>6</v>
      </c>
    </row>
    <row r="168" spans="1:3" x14ac:dyDescent="0.25">
      <c r="A168">
        <v>162</v>
      </c>
      <c r="B168" t="str">
        <f>"00726681"</f>
        <v>00726681</v>
      </c>
      <c r="C168" t="s">
        <v>6</v>
      </c>
    </row>
    <row r="169" spans="1:3" x14ac:dyDescent="0.25">
      <c r="A169">
        <v>163</v>
      </c>
      <c r="B169" t="str">
        <f>"00011220"</f>
        <v>00011220</v>
      </c>
      <c r="C169" t="s">
        <v>7</v>
      </c>
    </row>
    <row r="170" spans="1:3" x14ac:dyDescent="0.25">
      <c r="A170">
        <v>164</v>
      </c>
      <c r="B170" t="str">
        <f>"00496417"</f>
        <v>00496417</v>
      </c>
      <c r="C170" t="s">
        <v>6</v>
      </c>
    </row>
    <row r="171" spans="1:3" x14ac:dyDescent="0.25">
      <c r="A171">
        <v>165</v>
      </c>
      <c r="B171" t="str">
        <f>"00021534"</f>
        <v>00021534</v>
      </c>
      <c r="C171" t="s">
        <v>6</v>
      </c>
    </row>
    <row r="172" spans="1:3" x14ac:dyDescent="0.25">
      <c r="A172">
        <v>166</v>
      </c>
      <c r="B172" t="str">
        <f>"201304005734"</f>
        <v>201304005734</v>
      </c>
      <c r="C172" t="s">
        <v>21</v>
      </c>
    </row>
    <row r="173" spans="1:3" x14ac:dyDescent="0.25">
      <c r="A173">
        <v>167</v>
      </c>
      <c r="B173" t="str">
        <f>"200801003815"</f>
        <v>200801003815</v>
      </c>
      <c r="C173" t="s">
        <v>12</v>
      </c>
    </row>
    <row r="174" spans="1:3" x14ac:dyDescent="0.25">
      <c r="A174">
        <v>168</v>
      </c>
      <c r="B174" t="str">
        <f>"00436482"</f>
        <v>00436482</v>
      </c>
      <c r="C174" t="s">
        <v>7</v>
      </c>
    </row>
    <row r="175" spans="1:3" x14ac:dyDescent="0.25">
      <c r="A175">
        <v>169</v>
      </c>
      <c r="B175" t="str">
        <f>"00717983"</f>
        <v>00717983</v>
      </c>
      <c r="C175" t="s">
        <v>7</v>
      </c>
    </row>
    <row r="176" spans="1:3" x14ac:dyDescent="0.25">
      <c r="A176">
        <v>170</v>
      </c>
      <c r="B176" t="str">
        <f>"00023608"</f>
        <v>00023608</v>
      </c>
      <c r="C176" t="s">
        <v>7</v>
      </c>
    </row>
    <row r="177" spans="1:3" x14ac:dyDescent="0.25">
      <c r="A177">
        <v>171</v>
      </c>
      <c r="B177" t="str">
        <f>"00094713"</f>
        <v>00094713</v>
      </c>
      <c r="C177" t="s">
        <v>8</v>
      </c>
    </row>
    <row r="178" spans="1:3" x14ac:dyDescent="0.25">
      <c r="A178">
        <v>172</v>
      </c>
      <c r="B178" t="str">
        <f>"00297635"</f>
        <v>00297635</v>
      </c>
      <c r="C178" t="s">
        <v>6</v>
      </c>
    </row>
    <row r="179" spans="1:3" x14ac:dyDescent="0.25">
      <c r="A179">
        <v>173</v>
      </c>
      <c r="B179" t="str">
        <f>"00349016"</f>
        <v>00349016</v>
      </c>
      <c r="C179" t="s">
        <v>6</v>
      </c>
    </row>
    <row r="180" spans="1:3" x14ac:dyDescent="0.25">
      <c r="A180">
        <v>174</v>
      </c>
      <c r="B180" t="str">
        <f>"201406001092"</f>
        <v>201406001092</v>
      </c>
      <c r="C180" t="s">
        <v>6</v>
      </c>
    </row>
    <row r="181" spans="1:3" x14ac:dyDescent="0.25">
      <c r="A181">
        <v>175</v>
      </c>
      <c r="B181" t="str">
        <f>"00669289"</f>
        <v>00669289</v>
      </c>
      <c r="C181" t="s">
        <v>6</v>
      </c>
    </row>
    <row r="182" spans="1:3" x14ac:dyDescent="0.25">
      <c r="A182">
        <v>176</v>
      </c>
      <c r="B182" t="str">
        <f>"201604005728"</f>
        <v>201604005728</v>
      </c>
      <c r="C182" t="s">
        <v>6</v>
      </c>
    </row>
    <row r="183" spans="1:3" x14ac:dyDescent="0.25">
      <c r="A183">
        <v>177</v>
      </c>
      <c r="B183" t="str">
        <f>"00723112"</f>
        <v>00723112</v>
      </c>
      <c r="C183" t="s">
        <v>7</v>
      </c>
    </row>
    <row r="184" spans="1:3" x14ac:dyDescent="0.25">
      <c r="A184">
        <v>178</v>
      </c>
      <c r="B184" t="str">
        <f>"20160706572"</f>
        <v>20160706572</v>
      </c>
      <c r="C184" t="s">
        <v>7</v>
      </c>
    </row>
    <row r="185" spans="1:3" x14ac:dyDescent="0.25">
      <c r="A185">
        <v>179</v>
      </c>
      <c r="B185" t="str">
        <f>"00547355"</f>
        <v>00547355</v>
      </c>
      <c r="C185" t="s">
        <v>6</v>
      </c>
    </row>
    <row r="186" spans="1:3" x14ac:dyDescent="0.25">
      <c r="A186">
        <v>180</v>
      </c>
      <c r="B186" t="str">
        <f>"00229391"</f>
        <v>00229391</v>
      </c>
      <c r="C186" t="s">
        <v>10</v>
      </c>
    </row>
    <row r="187" spans="1:3" x14ac:dyDescent="0.25">
      <c r="A187">
        <v>181</v>
      </c>
      <c r="B187" t="str">
        <f>"00724637"</f>
        <v>00724637</v>
      </c>
      <c r="C187" t="s">
        <v>6</v>
      </c>
    </row>
    <row r="188" spans="1:3" x14ac:dyDescent="0.25">
      <c r="A188">
        <v>182</v>
      </c>
      <c r="B188" t="str">
        <f>"00646140"</f>
        <v>00646140</v>
      </c>
      <c r="C188" t="s">
        <v>12</v>
      </c>
    </row>
    <row r="189" spans="1:3" x14ac:dyDescent="0.25">
      <c r="A189">
        <v>183</v>
      </c>
      <c r="B189" t="str">
        <f>"00560674"</f>
        <v>00560674</v>
      </c>
      <c r="C189" t="s">
        <v>6</v>
      </c>
    </row>
    <row r="190" spans="1:3" x14ac:dyDescent="0.25">
      <c r="A190">
        <v>184</v>
      </c>
      <c r="B190" t="str">
        <f>"00706019"</f>
        <v>00706019</v>
      </c>
      <c r="C190" t="s">
        <v>6</v>
      </c>
    </row>
    <row r="191" spans="1:3" x14ac:dyDescent="0.25">
      <c r="A191">
        <v>185</v>
      </c>
      <c r="B191" t="str">
        <f>"201511020287"</f>
        <v>201511020287</v>
      </c>
      <c r="C191" t="str">
        <f>"001"</f>
        <v>001</v>
      </c>
    </row>
    <row r="192" spans="1:3" x14ac:dyDescent="0.25">
      <c r="A192">
        <v>186</v>
      </c>
      <c r="B192" t="str">
        <f>"00726454"</f>
        <v>00726454</v>
      </c>
      <c r="C192" t="s">
        <v>7</v>
      </c>
    </row>
    <row r="193" spans="1:3" x14ac:dyDescent="0.25">
      <c r="A193">
        <v>187</v>
      </c>
      <c r="B193" t="str">
        <f>"201410000264"</f>
        <v>201410000264</v>
      </c>
      <c r="C193" t="s">
        <v>7</v>
      </c>
    </row>
    <row r="194" spans="1:3" x14ac:dyDescent="0.25">
      <c r="A194">
        <v>188</v>
      </c>
      <c r="B194" t="str">
        <f>"201510000225"</f>
        <v>201510000225</v>
      </c>
      <c r="C194" t="s">
        <v>7</v>
      </c>
    </row>
    <row r="195" spans="1:3" x14ac:dyDescent="0.25">
      <c r="A195">
        <v>189</v>
      </c>
      <c r="B195" t="str">
        <f>"201406010213"</f>
        <v>201406010213</v>
      </c>
      <c r="C195" t="s">
        <v>6</v>
      </c>
    </row>
    <row r="196" spans="1:3" x14ac:dyDescent="0.25">
      <c r="A196">
        <v>190</v>
      </c>
      <c r="B196" t="str">
        <f>"201402000391"</f>
        <v>201402000391</v>
      </c>
      <c r="C196" t="s">
        <v>6</v>
      </c>
    </row>
    <row r="197" spans="1:3" x14ac:dyDescent="0.25">
      <c r="A197">
        <v>191</v>
      </c>
      <c r="B197" t="str">
        <f>"201304002708"</f>
        <v>201304002708</v>
      </c>
      <c r="C197" t="s">
        <v>13</v>
      </c>
    </row>
    <row r="198" spans="1:3" x14ac:dyDescent="0.25">
      <c r="A198">
        <v>192</v>
      </c>
      <c r="B198" t="str">
        <f>"00622555"</f>
        <v>00622555</v>
      </c>
      <c r="C198" t="s">
        <v>7</v>
      </c>
    </row>
    <row r="199" spans="1:3" x14ac:dyDescent="0.25">
      <c r="A199">
        <v>193</v>
      </c>
      <c r="B199" t="str">
        <f>"00037431"</f>
        <v>00037431</v>
      </c>
      <c r="C199" t="s">
        <v>8</v>
      </c>
    </row>
    <row r="200" spans="1:3" x14ac:dyDescent="0.25">
      <c r="A200">
        <v>194</v>
      </c>
      <c r="B200" t="str">
        <f>"00443355"</f>
        <v>00443355</v>
      </c>
      <c r="C200" t="s">
        <v>6</v>
      </c>
    </row>
    <row r="201" spans="1:3" x14ac:dyDescent="0.25">
      <c r="A201">
        <v>195</v>
      </c>
      <c r="B201" t="str">
        <f>"201601000053"</f>
        <v>201601000053</v>
      </c>
      <c r="C201" t="s">
        <v>6</v>
      </c>
    </row>
    <row r="202" spans="1:3" x14ac:dyDescent="0.25">
      <c r="A202">
        <v>196</v>
      </c>
      <c r="B202" t="str">
        <f>"00096071"</f>
        <v>00096071</v>
      </c>
      <c r="C202" t="s">
        <v>7</v>
      </c>
    </row>
    <row r="203" spans="1:3" x14ac:dyDescent="0.25">
      <c r="A203">
        <v>197</v>
      </c>
      <c r="B203" t="str">
        <f>"00634194"</f>
        <v>00634194</v>
      </c>
      <c r="C203" t="s">
        <v>7</v>
      </c>
    </row>
    <row r="204" spans="1:3" x14ac:dyDescent="0.25">
      <c r="A204">
        <v>198</v>
      </c>
      <c r="B204" t="str">
        <f>"00552205"</f>
        <v>00552205</v>
      </c>
      <c r="C204" t="s">
        <v>6</v>
      </c>
    </row>
    <row r="205" spans="1:3" x14ac:dyDescent="0.25">
      <c r="A205">
        <v>199</v>
      </c>
      <c r="B205" t="str">
        <f>"00155041"</f>
        <v>00155041</v>
      </c>
      <c r="C205" t="s">
        <v>6</v>
      </c>
    </row>
    <row r="206" spans="1:3" x14ac:dyDescent="0.25">
      <c r="A206">
        <v>200</v>
      </c>
      <c r="B206" t="str">
        <f>"201406000052"</f>
        <v>201406000052</v>
      </c>
      <c r="C206" t="s">
        <v>6</v>
      </c>
    </row>
    <row r="207" spans="1:3" x14ac:dyDescent="0.25">
      <c r="A207">
        <v>201</v>
      </c>
      <c r="B207" t="str">
        <f>"00723993"</f>
        <v>00723993</v>
      </c>
      <c r="C207" t="s">
        <v>6</v>
      </c>
    </row>
    <row r="208" spans="1:3" x14ac:dyDescent="0.25">
      <c r="A208">
        <v>202</v>
      </c>
      <c r="B208" t="str">
        <f>"00496629"</f>
        <v>00496629</v>
      </c>
      <c r="C208" t="s">
        <v>6</v>
      </c>
    </row>
    <row r="209" spans="1:3" x14ac:dyDescent="0.25">
      <c r="A209">
        <v>203</v>
      </c>
      <c r="B209" t="str">
        <f>"00094903"</f>
        <v>00094903</v>
      </c>
      <c r="C209" t="s">
        <v>6</v>
      </c>
    </row>
    <row r="210" spans="1:3" x14ac:dyDescent="0.25">
      <c r="A210">
        <v>204</v>
      </c>
      <c r="B210" t="str">
        <f>"00488744"</f>
        <v>00488744</v>
      </c>
      <c r="C210" t="s">
        <v>6</v>
      </c>
    </row>
    <row r="211" spans="1:3" x14ac:dyDescent="0.25">
      <c r="A211">
        <v>205</v>
      </c>
      <c r="B211" t="str">
        <f>"00468667"</f>
        <v>00468667</v>
      </c>
      <c r="C211" t="s">
        <v>22</v>
      </c>
    </row>
    <row r="212" spans="1:3" x14ac:dyDescent="0.25">
      <c r="A212">
        <v>206</v>
      </c>
      <c r="B212" t="str">
        <f>"201511005071"</f>
        <v>201511005071</v>
      </c>
      <c r="C212" t="s">
        <v>7</v>
      </c>
    </row>
    <row r="213" spans="1:3" x14ac:dyDescent="0.25">
      <c r="A213">
        <v>207</v>
      </c>
      <c r="B213" t="str">
        <f>"00037083"</f>
        <v>00037083</v>
      </c>
      <c r="C213" t="s">
        <v>23</v>
      </c>
    </row>
    <row r="214" spans="1:3" x14ac:dyDescent="0.25">
      <c r="A214">
        <v>208</v>
      </c>
      <c r="B214" t="str">
        <f>"00724865"</f>
        <v>00724865</v>
      </c>
      <c r="C214" t="s">
        <v>6</v>
      </c>
    </row>
    <row r="215" spans="1:3" x14ac:dyDescent="0.25">
      <c r="A215">
        <v>209</v>
      </c>
      <c r="B215" t="str">
        <f>"00035816"</f>
        <v>00035816</v>
      </c>
      <c r="C215" t="s">
        <v>12</v>
      </c>
    </row>
    <row r="216" spans="1:3" x14ac:dyDescent="0.25">
      <c r="A216">
        <v>210</v>
      </c>
      <c r="B216" t="str">
        <f>"00488651"</f>
        <v>00488651</v>
      </c>
      <c r="C216" t="s">
        <v>6</v>
      </c>
    </row>
    <row r="217" spans="1:3" x14ac:dyDescent="0.25">
      <c r="A217">
        <v>211</v>
      </c>
      <c r="B217" t="str">
        <f>"00726634"</f>
        <v>00726634</v>
      </c>
      <c r="C217" t="s">
        <v>7</v>
      </c>
    </row>
    <row r="218" spans="1:3" x14ac:dyDescent="0.25">
      <c r="A218">
        <v>212</v>
      </c>
      <c r="B218" t="str">
        <f>"00104342"</f>
        <v>00104342</v>
      </c>
      <c r="C218" t="s">
        <v>6</v>
      </c>
    </row>
    <row r="219" spans="1:3" x14ac:dyDescent="0.25">
      <c r="A219">
        <v>213</v>
      </c>
      <c r="B219" t="str">
        <f>"00107405"</f>
        <v>00107405</v>
      </c>
      <c r="C219" t="s">
        <v>7</v>
      </c>
    </row>
    <row r="220" spans="1:3" x14ac:dyDescent="0.25">
      <c r="A220">
        <v>214</v>
      </c>
      <c r="B220" t="str">
        <f>"201406003395"</f>
        <v>201406003395</v>
      </c>
      <c r="C220" t="s">
        <v>10</v>
      </c>
    </row>
    <row r="221" spans="1:3" x14ac:dyDescent="0.25">
      <c r="A221">
        <v>215</v>
      </c>
      <c r="B221" t="str">
        <f>"00021252"</f>
        <v>00021252</v>
      </c>
      <c r="C221" t="s">
        <v>7</v>
      </c>
    </row>
    <row r="222" spans="1:3" x14ac:dyDescent="0.25">
      <c r="A222">
        <v>216</v>
      </c>
      <c r="B222" t="str">
        <f>"00011205"</f>
        <v>00011205</v>
      </c>
      <c r="C222" t="s">
        <v>6</v>
      </c>
    </row>
    <row r="223" spans="1:3" x14ac:dyDescent="0.25">
      <c r="A223">
        <v>217</v>
      </c>
      <c r="B223" t="str">
        <f>"200805000218"</f>
        <v>200805000218</v>
      </c>
      <c r="C223" t="s">
        <v>7</v>
      </c>
    </row>
    <row r="224" spans="1:3" x14ac:dyDescent="0.25">
      <c r="A224">
        <v>218</v>
      </c>
      <c r="B224" t="str">
        <f>"00022729"</f>
        <v>00022729</v>
      </c>
      <c r="C224" t="s">
        <v>7</v>
      </c>
    </row>
    <row r="225" spans="1:3" x14ac:dyDescent="0.25">
      <c r="A225">
        <v>219</v>
      </c>
      <c r="B225" t="str">
        <f>"201406000905"</f>
        <v>201406000905</v>
      </c>
      <c r="C225" t="s">
        <v>7</v>
      </c>
    </row>
    <row r="226" spans="1:3" x14ac:dyDescent="0.25">
      <c r="A226">
        <v>220</v>
      </c>
      <c r="B226" t="str">
        <f>"00094565"</f>
        <v>00094565</v>
      </c>
      <c r="C226" t="s">
        <v>6</v>
      </c>
    </row>
    <row r="227" spans="1:3" x14ac:dyDescent="0.25">
      <c r="A227">
        <v>221</v>
      </c>
      <c r="B227" t="str">
        <f>"00722906"</f>
        <v>00722906</v>
      </c>
      <c r="C227" t="s">
        <v>10</v>
      </c>
    </row>
    <row r="228" spans="1:3" x14ac:dyDescent="0.25">
      <c r="A228">
        <v>222</v>
      </c>
      <c r="B228" t="str">
        <f>"00723060"</f>
        <v>00723060</v>
      </c>
      <c r="C228" t="s">
        <v>6</v>
      </c>
    </row>
    <row r="229" spans="1:3" x14ac:dyDescent="0.25">
      <c r="A229">
        <v>223</v>
      </c>
      <c r="B229" t="str">
        <f>"201402012035"</f>
        <v>201402012035</v>
      </c>
      <c r="C229" t="str">
        <f>"009"</f>
        <v>009</v>
      </c>
    </row>
    <row r="230" spans="1:3" x14ac:dyDescent="0.25">
      <c r="A230">
        <v>224</v>
      </c>
      <c r="B230" t="str">
        <f>"00502685"</f>
        <v>00502685</v>
      </c>
      <c r="C230" t="s">
        <v>6</v>
      </c>
    </row>
    <row r="231" spans="1:3" x14ac:dyDescent="0.25">
      <c r="A231">
        <v>225</v>
      </c>
      <c r="B231" t="str">
        <f>"201410003383"</f>
        <v>201410003383</v>
      </c>
      <c r="C231" t="s">
        <v>7</v>
      </c>
    </row>
    <row r="232" spans="1:3" x14ac:dyDescent="0.25">
      <c r="A232">
        <v>226</v>
      </c>
      <c r="B232" t="str">
        <f>"00724296"</f>
        <v>00724296</v>
      </c>
      <c r="C232" t="s">
        <v>6</v>
      </c>
    </row>
    <row r="233" spans="1:3" x14ac:dyDescent="0.25">
      <c r="A233">
        <v>227</v>
      </c>
      <c r="B233" t="str">
        <f>"201304004946"</f>
        <v>201304004946</v>
      </c>
      <c r="C233" t="s">
        <v>7</v>
      </c>
    </row>
    <row r="234" spans="1:3" x14ac:dyDescent="0.25">
      <c r="A234">
        <v>228</v>
      </c>
      <c r="B234" t="str">
        <f>"200811000578"</f>
        <v>200811000578</v>
      </c>
      <c r="C234" t="s">
        <v>7</v>
      </c>
    </row>
    <row r="235" spans="1:3" x14ac:dyDescent="0.25">
      <c r="A235">
        <v>229</v>
      </c>
      <c r="B235" t="str">
        <f>"00729827"</f>
        <v>00729827</v>
      </c>
      <c r="C235" t="s">
        <v>6</v>
      </c>
    </row>
    <row r="236" spans="1:3" x14ac:dyDescent="0.25">
      <c r="A236">
        <v>230</v>
      </c>
      <c r="B236" t="str">
        <f>"201101000091"</f>
        <v>201101000091</v>
      </c>
      <c r="C236" t="s">
        <v>6</v>
      </c>
    </row>
    <row r="237" spans="1:3" x14ac:dyDescent="0.25">
      <c r="A237">
        <v>231</v>
      </c>
      <c r="B237" t="str">
        <f>"00720369"</f>
        <v>00720369</v>
      </c>
      <c r="C237" t="s">
        <v>6</v>
      </c>
    </row>
    <row r="238" spans="1:3" x14ac:dyDescent="0.25">
      <c r="A238">
        <v>232</v>
      </c>
      <c r="B238" t="str">
        <f>"00370164"</f>
        <v>00370164</v>
      </c>
      <c r="C238" t="s">
        <v>6</v>
      </c>
    </row>
    <row r="239" spans="1:3" x14ac:dyDescent="0.25">
      <c r="A239">
        <v>233</v>
      </c>
      <c r="B239" t="str">
        <f>"00730204"</f>
        <v>00730204</v>
      </c>
      <c r="C239" t="s">
        <v>12</v>
      </c>
    </row>
    <row r="240" spans="1:3" x14ac:dyDescent="0.25">
      <c r="A240">
        <v>234</v>
      </c>
      <c r="B240" t="str">
        <f>"00730038"</f>
        <v>00730038</v>
      </c>
      <c r="C240" t="s">
        <v>7</v>
      </c>
    </row>
    <row r="241" spans="1:3" x14ac:dyDescent="0.25">
      <c r="A241">
        <v>235</v>
      </c>
      <c r="B241" t="str">
        <f>"00434419"</f>
        <v>00434419</v>
      </c>
      <c r="C241" t="s">
        <v>7</v>
      </c>
    </row>
    <row r="242" spans="1:3" x14ac:dyDescent="0.25">
      <c r="A242">
        <v>236</v>
      </c>
      <c r="B242" t="str">
        <f>"00369315"</f>
        <v>00369315</v>
      </c>
      <c r="C242" t="s">
        <v>6</v>
      </c>
    </row>
    <row r="243" spans="1:3" x14ac:dyDescent="0.25">
      <c r="A243">
        <v>237</v>
      </c>
      <c r="B243" t="str">
        <f>"00724872"</f>
        <v>00724872</v>
      </c>
      <c r="C243" t="s">
        <v>7</v>
      </c>
    </row>
    <row r="244" spans="1:3" x14ac:dyDescent="0.25">
      <c r="A244">
        <v>238</v>
      </c>
      <c r="B244" t="str">
        <f>"200801001950"</f>
        <v>200801001950</v>
      </c>
      <c r="C244" t="s">
        <v>7</v>
      </c>
    </row>
    <row r="245" spans="1:3" x14ac:dyDescent="0.25">
      <c r="A245">
        <v>239</v>
      </c>
      <c r="B245" t="str">
        <f>"201304005055"</f>
        <v>201304005055</v>
      </c>
      <c r="C245" t="s">
        <v>6</v>
      </c>
    </row>
    <row r="246" spans="1:3" x14ac:dyDescent="0.25">
      <c r="A246">
        <v>240</v>
      </c>
      <c r="B246" t="str">
        <f>"00166952"</f>
        <v>00166952</v>
      </c>
      <c r="C246" t="s">
        <v>7</v>
      </c>
    </row>
    <row r="247" spans="1:3" x14ac:dyDescent="0.25">
      <c r="A247">
        <v>241</v>
      </c>
      <c r="B247" t="str">
        <f>"00673076"</f>
        <v>00673076</v>
      </c>
      <c r="C247" t="s">
        <v>7</v>
      </c>
    </row>
    <row r="248" spans="1:3" x14ac:dyDescent="0.25">
      <c r="A248">
        <v>242</v>
      </c>
      <c r="B248" t="str">
        <f>"00233477"</f>
        <v>00233477</v>
      </c>
      <c r="C248" t="s">
        <v>6</v>
      </c>
    </row>
    <row r="249" spans="1:3" x14ac:dyDescent="0.25">
      <c r="A249">
        <v>243</v>
      </c>
      <c r="B249" t="str">
        <f>"00727255"</f>
        <v>00727255</v>
      </c>
      <c r="C249" t="s">
        <v>6</v>
      </c>
    </row>
    <row r="250" spans="1:3" x14ac:dyDescent="0.25">
      <c r="A250">
        <v>244</v>
      </c>
      <c r="B250" t="str">
        <f>"00730443"</f>
        <v>00730443</v>
      </c>
      <c r="C250" t="s">
        <v>10</v>
      </c>
    </row>
    <row r="251" spans="1:3" x14ac:dyDescent="0.25">
      <c r="A251">
        <v>245</v>
      </c>
      <c r="B251" t="str">
        <f>"00729950"</f>
        <v>00729950</v>
      </c>
      <c r="C251" t="s">
        <v>7</v>
      </c>
    </row>
    <row r="252" spans="1:3" x14ac:dyDescent="0.25">
      <c r="A252">
        <v>246</v>
      </c>
      <c r="B252" t="str">
        <f>"201102000447"</f>
        <v>201102000447</v>
      </c>
      <c r="C252" t="str">
        <f>"001"</f>
        <v>001</v>
      </c>
    </row>
    <row r="253" spans="1:3" x14ac:dyDescent="0.25">
      <c r="A253">
        <v>247</v>
      </c>
      <c r="B253" t="str">
        <f>"00493413"</f>
        <v>00493413</v>
      </c>
      <c r="C253" t="s">
        <v>6</v>
      </c>
    </row>
    <row r="254" spans="1:3" x14ac:dyDescent="0.25">
      <c r="A254">
        <v>248</v>
      </c>
      <c r="B254" t="str">
        <f>"00005362"</f>
        <v>00005362</v>
      </c>
      <c r="C254" t="s">
        <v>6</v>
      </c>
    </row>
    <row r="255" spans="1:3" x14ac:dyDescent="0.25">
      <c r="A255">
        <v>249</v>
      </c>
      <c r="B255" t="str">
        <f>"201406013352"</f>
        <v>201406013352</v>
      </c>
      <c r="C255" t="s">
        <v>24</v>
      </c>
    </row>
    <row r="256" spans="1:3" x14ac:dyDescent="0.25">
      <c r="A256">
        <v>250</v>
      </c>
      <c r="B256" t="str">
        <f>"201411003154"</f>
        <v>201411003154</v>
      </c>
      <c r="C256" t="s">
        <v>6</v>
      </c>
    </row>
    <row r="257" spans="1:3" x14ac:dyDescent="0.25">
      <c r="A257">
        <v>251</v>
      </c>
      <c r="B257" t="str">
        <f>"00504112"</f>
        <v>00504112</v>
      </c>
      <c r="C257" t="s">
        <v>7</v>
      </c>
    </row>
    <row r="260" spans="1:3" x14ac:dyDescent="0.25">
      <c r="A260" t="s">
        <v>25</v>
      </c>
    </row>
    <row r="261" spans="1:3" x14ac:dyDescent="0.25">
      <c r="A261" t="s">
        <v>26</v>
      </c>
    </row>
    <row r="262" spans="1:3" x14ac:dyDescent="0.25">
      <c r="A262" t="s">
        <v>25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5Κ_2020_ΠΕ_ΑΠΟΡΡΙΠΤΕΟΙ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Livaniou Manolis</dc:creator>
  <cp:lastModifiedBy>Livaniou Manolis</cp:lastModifiedBy>
  <dcterms:created xsi:type="dcterms:W3CDTF">2022-02-28T10:41:10Z</dcterms:created>
  <dcterms:modified xsi:type="dcterms:W3CDTF">2022-02-28T10:41:10Z</dcterms:modified>
</cp:coreProperties>
</file>