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5Κ_2022_ΠΕ_ΠΡΟΣΩΡ_ΕΥΡΥ_ΝΑΙ\"/>
    </mc:Choice>
  </mc:AlternateContent>
  <bookViews>
    <workbookView xWindow="0" yWindow="0" windowWidth="21150" windowHeight="11745"/>
  </bookViews>
  <sheets>
    <sheet name="5Κ_2022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C12" i="1"/>
  <c r="B13" i="1"/>
  <c r="B14" i="1"/>
  <c r="B15" i="1"/>
  <c r="C15" i="1"/>
  <c r="B16" i="1"/>
  <c r="B17" i="1"/>
  <c r="B18" i="1"/>
  <c r="B19" i="1"/>
  <c r="B20" i="1"/>
  <c r="B21" i="1"/>
  <c r="C21" i="1"/>
  <c r="B22" i="1"/>
  <c r="B23" i="1"/>
  <c r="B24" i="1"/>
  <c r="C24" i="1"/>
  <c r="B25" i="1"/>
  <c r="C25" i="1"/>
  <c r="B26" i="1"/>
  <c r="C26" i="1"/>
  <c r="B27" i="1"/>
  <c r="B28" i="1"/>
  <c r="C28" i="1"/>
  <c r="B29" i="1"/>
  <c r="C29" i="1"/>
  <c r="B30" i="1"/>
  <c r="B31" i="1"/>
  <c r="C31" i="1"/>
  <c r="B32" i="1"/>
  <c r="B33" i="1"/>
  <c r="B34" i="1"/>
  <c r="C34" i="1"/>
  <c r="B35" i="1"/>
  <c r="C35" i="1"/>
  <c r="B36" i="1"/>
  <c r="B37" i="1"/>
  <c r="C37" i="1"/>
  <c r="B38" i="1"/>
  <c r="B39" i="1"/>
  <c r="C39" i="1"/>
  <c r="B40" i="1"/>
  <c r="B41" i="1"/>
  <c r="B42" i="1"/>
  <c r="B43" i="1"/>
  <c r="B44" i="1"/>
  <c r="B45" i="1"/>
  <c r="C45" i="1"/>
  <c r="B46" i="1"/>
  <c r="C46" i="1"/>
  <c r="B47" i="1"/>
  <c r="B48" i="1"/>
  <c r="C48" i="1"/>
  <c r="B49" i="1"/>
  <c r="C49" i="1"/>
  <c r="B50" i="1"/>
  <c r="B51" i="1"/>
  <c r="B52" i="1"/>
  <c r="B53" i="1"/>
  <c r="C53" i="1"/>
  <c r="B54" i="1"/>
  <c r="C54" i="1"/>
  <c r="B55" i="1"/>
  <c r="B56" i="1"/>
  <c r="B57" i="1"/>
  <c r="C57" i="1"/>
  <c r="B58" i="1"/>
  <c r="B59" i="1"/>
  <c r="C59" i="1"/>
  <c r="B60" i="1"/>
  <c r="C60" i="1"/>
  <c r="B61" i="1"/>
  <c r="C61" i="1"/>
  <c r="B62" i="1"/>
  <c r="B63" i="1"/>
  <c r="B64" i="1"/>
  <c r="C64" i="1"/>
  <c r="B65" i="1"/>
  <c r="B66" i="1"/>
  <c r="C66" i="1"/>
  <c r="B67" i="1"/>
  <c r="B68" i="1"/>
  <c r="B69" i="1"/>
  <c r="B70" i="1"/>
  <c r="B71" i="1"/>
  <c r="C71" i="1"/>
  <c r="B72" i="1"/>
  <c r="B73" i="1"/>
  <c r="C73" i="1"/>
  <c r="B74" i="1"/>
  <c r="C74" i="1"/>
  <c r="B75" i="1"/>
  <c r="C75" i="1"/>
  <c r="B76" i="1"/>
  <c r="C76" i="1"/>
  <c r="B77" i="1"/>
  <c r="C77" i="1"/>
  <c r="B78" i="1"/>
  <c r="B79" i="1"/>
  <c r="B80" i="1"/>
  <c r="B81" i="1"/>
  <c r="C81" i="1"/>
  <c r="B82" i="1"/>
  <c r="B83" i="1"/>
  <c r="C83" i="1"/>
  <c r="B84" i="1"/>
  <c r="B85" i="1"/>
  <c r="B86" i="1"/>
  <c r="B87" i="1"/>
  <c r="B88" i="1"/>
  <c r="B89" i="1"/>
  <c r="B90" i="1"/>
  <c r="C90" i="1"/>
  <c r="B91" i="1"/>
  <c r="C91" i="1"/>
  <c r="B92" i="1"/>
  <c r="B93" i="1"/>
  <c r="B94" i="1"/>
  <c r="B95" i="1"/>
  <c r="C95" i="1"/>
  <c r="B96" i="1"/>
  <c r="B97" i="1"/>
  <c r="B98" i="1"/>
  <c r="B99" i="1"/>
  <c r="C99" i="1"/>
  <c r="B100" i="1"/>
  <c r="B101" i="1"/>
  <c r="B102" i="1"/>
  <c r="B103" i="1"/>
  <c r="B104" i="1"/>
  <c r="C104" i="1"/>
  <c r="B105" i="1"/>
  <c r="B106" i="1"/>
  <c r="B107" i="1"/>
  <c r="C107" i="1"/>
  <c r="B108" i="1"/>
  <c r="B109" i="1"/>
  <c r="B110" i="1"/>
  <c r="B111" i="1"/>
  <c r="B112" i="1"/>
  <c r="C112" i="1"/>
  <c r="B113" i="1"/>
  <c r="B114" i="1"/>
  <c r="B115" i="1"/>
  <c r="B116" i="1"/>
  <c r="C116" i="1"/>
  <c r="B117" i="1"/>
  <c r="C117" i="1"/>
  <c r="B118" i="1"/>
  <c r="B119" i="1"/>
  <c r="B120" i="1"/>
  <c r="B121" i="1"/>
  <c r="B122" i="1"/>
  <c r="C122" i="1"/>
  <c r="B123" i="1"/>
  <c r="C123" i="1"/>
  <c r="B124" i="1"/>
  <c r="B125" i="1"/>
  <c r="B126" i="1"/>
  <c r="C126" i="1"/>
  <c r="B127" i="1"/>
  <c r="C127" i="1"/>
  <c r="B128" i="1"/>
  <c r="C128" i="1"/>
  <c r="B129" i="1"/>
  <c r="B130" i="1"/>
  <c r="B131" i="1"/>
  <c r="B132" i="1"/>
  <c r="B133" i="1"/>
  <c r="B134" i="1"/>
  <c r="B135" i="1"/>
  <c r="B136" i="1"/>
  <c r="C136" i="1"/>
  <c r="B137" i="1"/>
  <c r="C137" i="1"/>
  <c r="B138" i="1"/>
  <c r="C138" i="1"/>
  <c r="B139" i="1"/>
  <c r="B140" i="1"/>
  <c r="B141" i="1"/>
  <c r="B142" i="1"/>
  <c r="C142" i="1"/>
  <c r="B143" i="1"/>
  <c r="B144" i="1"/>
  <c r="B145" i="1"/>
  <c r="B146" i="1"/>
  <c r="C146" i="1"/>
  <c r="B147" i="1"/>
  <c r="C147" i="1"/>
  <c r="B148" i="1"/>
  <c r="B149" i="1"/>
  <c r="B150" i="1"/>
  <c r="B151" i="1"/>
  <c r="B152" i="1"/>
  <c r="B153" i="1"/>
  <c r="B154" i="1"/>
  <c r="B155" i="1"/>
  <c r="B156" i="1"/>
  <c r="B157" i="1"/>
  <c r="B158" i="1"/>
  <c r="C158" i="1"/>
  <c r="B159" i="1"/>
  <c r="B160" i="1"/>
  <c r="C160" i="1"/>
  <c r="B161" i="1"/>
  <c r="B162" i="1"/>
  <c r="C162" i="1"/>
  <c r="B163" i="1"/>
  <c r="B164" i="1"/>
  <c r="B165" i="1"/>
  <c r="B166" i="1"/>
  <c r="C166" i="1"/>
  <c r="B167" i="1"/>
  <c r="B168" i="1"/>
  <c r="B169" i="1"/>
  <c r="B170" i="1"/>
  <c r="B171" i="1"/>
  <c r="B172" i="1"/>
  <c r="B173" i="1"/>
  <c r="B174" i="1"/>
  <c r="B175" i="1"/>
  <c r="C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C190" i="1"/>
  <c r="B191" i="1"/>
  <c r="B192" i="1"/>
  <c r="B193" i="1"/>
  <c r="B194" i="1"/>
  <c r="B195" i="1"/>
  <c r="C195" i="1"/>
  <c r="B196" i="1"/>
  <c r="B197" i="1"/>
  <c r="B198" i="1"/>
  <c r="B199" i="1"/>
  <c r="C199" i="1"/>
  <c r="B200" i="1"/>
  <c r="C200" i="1"/>
  <c r="B201" i="1"/>
  <c r="C201" i="1"/>
  <c r="B202" i="1"/>
  <c r="B203" i="1"/>
  <c r="B204" i="1"/>
  <c r="B205" i="1"/>
  <c r="B206" i="1"/>
  <c r="B207" i="1"/>
  <c r="C207" i="1"/>
  <c r="B208" i="1"/>
  <c r="B209" i="1"/>
  <c r="B210" i="1"/>
  <c r="B211" i="1"/>
  <c r="B212" i="1"/>
  <c r="B213" i="1"/>
  <c r="C213" i="1"/>
  <c r="B214" i="1"/>
  <c r="B215" i="1"/>
  <c r="B216" i="1"/>
  <c r="C216" i="1"/>
  <c r="B217" i="1"/>
  <c r="C217" i="1"/>
  <c r="B218" i="1"/>
  <c r="C218" i="1"/>
  <c r="B219" i="1"/>
  <c r="C219" i="1"/>
  <c r="B220" i="1"/>
  <c r="B221" i="1"/>
  <c r="B222" i="1"/>
  <c r="B223" i="1"/>
  <c r="C223" i="1"/>
  <c r="B224" i="1"/>
  <c r="B225" i="1"/>
  <c r="B226" i="1"/>
  <c r="C226" i="1"/>
  <c r="B227" i="1"/>
  <c r="C227" i="1"/>
  <c r="B228" i="1"/>
  <c r="B229" i="1"/>
  <c r="B230" i="1"/>
  <c r="C230" i="1"/>
  <c r="B231" i="1"/>
  <c r="B232" i="1"/>
  <c r="B233" i="1"/>
  <c r="B234" i="1"/>
  <c r="B235" i="1"/>
  <c r="B236" i="1"/>
  <c r="B237" i="1"/>
  <c r="B238" i="1"/>
  <c r="C238" i="1"/>
  <c r="B239" i="1"/>
  <c r="B240" i="1"/>
  <c r="B241" i="1"/>
  <c r="B242" i="1"/>
  <c r="C242" i="1"/>
  <c r="B243" i="1"/>
  <c r="C243" i="1"/>
  <c r="B244" i="1"/>
  <c r="B245" i="1"/>
  <c r="B246" i="1"/>
  <c r="B247" i="1"/>
  <c r="B248" i="1"/>
  <c r="B249" i="1"/>
  <c r="B250" i="1"/>
  <c r="C250" i="1"/>
  <c r="B251" i="1"/>
  <c r="B252" i="1"/>
  <c r="C252" i="1"/>
  <c r="B253" i="1"/>
  <c r="B254" i="1"/>
  <c r="B255" i="1"/>
  <c r="B256" i="1"/>
  <c r="B257" i="1"/>
  <c r="B258" i="1"/>
  <c r="C258" i="1"/>
  <c r="B259" i="1"/>
  <c r="B260" i="1"/>
  <c r="B261" i="1"/>
  <c r="C261" i="1"/>
  <c r="B262" i="1"/>
  <c r="B263" i="1"/>
  <c r="B264" i="1"/>
  <c r="C264" i="1"/>
  <c r="B265" i="1"/>
  <c r="B266" i="1"/>
  <c r="B267" i="1"/>
  <c r="B268" i="1"/>
  <c r="B269" i="1"/>
  <c r="B270" i="1"/>
  <c r="B271" i="1"/>
  <c r="C271" i="1"/>
  <c r="B272" i="1"/>
  <c r="C272" i="1"/>
  <c r="B273" i="1"/>
  <c r="C273" i="1"/>
  <c r="B274" i="1"/>
  <c r="C274" i="1"/>
  <c r="B275" i="1"/>
  <c r="B276" i="1"/>
  <c r="B277" i="1"/>
  <c r="B278" i="1"/>
  <c r="B279" i="1"/>
  <c r="B280" i="1"/>
  <c r="B281" i="1"/>
  <c r="B282" i="1"/>
  <c r="C282" i="1"/>
  <c r="B283" i="1"/>
  <c r="B284" i="1"/>
  <c r="B285" i="1"/>
  <c r="B286" i="1"/>
  <c r="B287" i="1"/>
  <c r="C287" i="1"/>
  <c r="B288" i="1"/>
  <c r="B289" i="1"/>
  <c r="B290" i="1"/>
  <c r="C290" i="1"/>
  <c r="B291" i="1"/>
  <c r="C291" i="1"/>
  <c r="B292" i="1"/>
  <c r="B293" i="1"/>
  <c r="B294" i="1"/>
  <c r="B295" i="1"/>
  <c r="C295" i="1"/>
  <c r="B296" i="1"/>
  <c r="B297" i="1"/>
  <c r="C297" i="1"/>
  <c r="B298" i="1"/>
  <c r="B299" i="1"/>
  <c r="C299" i="1"/>
  <c r="B300" i="1"/>
  <c r="B301" i="1"/>
  <c r="C301" i="1"/>
  <c r="B302" i="1"/>
  <c r="B303" i="1"/>
  <c r="B304" i="1"/>
  <c r="C304" i="1"/>
  <c r="B305" i="1"/>
  <c r="B306" i="1"/>
  <c r="B307" i="1"/>
  <c r="B308" i="1"/>
  <c r="B309" i="1"/>
  <c r="B310" i="1"/>
  <c r="C310" i="1"/>
  <c r="B311" i="1"/>
  <c r="B312" i="1"/>
  <c r="B313" i="1"/>
  <c r="B314" i="1"/>
  <c r="C314" i="1"/>
  <c r="B315" i="1"/>
  <c r="C315" i="1"/>
  <c r="B316" i="1"/>
  <c r="B317" i="1"/>
  <c r="B318" i="1"/>
  <c r="B319" i="1"/>
  <c r="B320" i="1"/>
  <c r="B321" i="1"/>
  <c r="C321" i="1"/>
  <c r="B322" i="1"/>
  <c r="C322" i="1"/>
  <c r="B323" i="1"/>
  <c r="C323" i="1"/>
  <c r="B324" i="1"/>
  <c r="C324" i="1"/>
  <c r="B325" i="1"/>
  <c r="B326" i="1"/>
  <c r="B327" i="1"/>
  <c r="B328" i="1"/>
  <c r="B329" i="1"/>
  <c r="C329" i="1"/>
  <c r="B330" i="1"/>
  <c r="B331" i="1"/>
  <c r="B332" i="1"/>
  <c r="C332" i="1"/>
  <c r="B333" i="1"/>
  <c r="B334" i="1"/>
  <c r="B335" i="1"/>
  <c r="B336" i="1"/>
  <c r="C336" i="1"/>
  <c r="B337" i="1"/>
  <c r="B338" i="1"/>
  <c r="B339" i="1"/>
  <c r="B340" i="1"/>
  <c r="B341" i="1"/>
  <c r="B342" i="1"/>
  <c r="B343" i="1"/>
  <c r="B344" i="1"/>
  <c r="B345" i="1"/>
  <c r="C345" i="1"/>
  <c r="B346" i="1"/>
  <c r="B347" i="1"/>
  <c r="B348" i="1"/>
  <c r="B349" i="1"/>
  <c r="B350" i="1"/>
  <c r="B351" i="1"/>
  <c r="B352" i="1"/>
  <c r="C352" i="1"/>
  <c r="B353" i="1"/>
  <c r="B354" i="1"/>
  <c r="C354" i="1"/>
  <c r="B355" i="1"/>
  <c r="C355" i="1"/>
  <c r="B356" i="1"/>
  <c r="B357" i="1"/>
  <c r="C357" i="1"/>
  <c r="B358" i="1"/>
  <c r="B359" i="1"/>
  <c r="B360" i="1"/>
  <c r="B361" i="1"/>
  <c r="C361" i="1"/>
  <c r="B362" i="1"/>
  <c r="B363" i="1"/>
  <c r="B364" i="1"/>
  <c r="B365" i="1"/>
  <c r="B366" i="1"/>
  <c r="B367" i="1"/>
  <c r="B368" i="1"/>
  <c r="C368" i="1"/>
  <c r="B369" i="1"/>
  <c r="C369" i="1"/>
  <c r="B370" i="1"/>
  <c r="B371" i="1"/>
  <c r="B372" i="1"/>
  <c r="C372" i="1"/>
  <c r="B373" i="1"/>
  <c r="B374" i="1"/>
  <c r="B375" i="1"/>
  <c r="B376" i="1"/>
  <c r="B377" i="1"/>
  <c r="B378" i="1"/>
  <c r="B379" i="1"/>
  <c r="B380" i="1"/>
  <c r="B381" i="1"/>
  <c r="B382" i="1"/>
  <c r="B383" i="1"/>
  <c r="C383" i="1"/>
  <c r="B384" i="1"/>
  <c r="C384" i="1"/>
  <c r="B385" i="1"/>
  <c r="B386" i="1"/>
  <c r="B387" i="1"/>
  <c r="B388" i="1"/>
  <c r="C388" i="1"/>
  <c r="B389" i="1"/>
  <c r="B390" i="1"/>
  <c r="C390" i="1"/>
  <c r="B391" i="1"/>
  <c r="C391" i="1"/>
  <c r="B392" i="1"/>
  <c r="B393" i="1"/>
  <c r="B394" i="1"/>
  <c r="C394" i="1"/>
  <c r="B395" i="1"/>
  <c r="C395" i="1"/>
  <c r="B396" i="1"/>
  <c r="C396" i="1"/>
  <c r="B397" i="1"/>
  <c r="B398" i="1"/>
  <c r="B399" i="1"/>
  <c r="B400" i="1"/>
  <c r="B401" i="1"/>
  <c r="B402" i="1"/>
  <c r="C402" i="1"/>
  <c r="B403" i="1"/>
  <c r="B404" i="1"/>
  <c r="C404" i="1"/>
  <c r="B405" i="1"/>
  <c r="C405" i="1"/>
  <c r="B406" i="1"/>
  <c r="C406" i="1"/>
  <c r="B407" i="1"/>
  <c r="C407" i="1"/>
  <c r="B408" i="1"/>
  <c r="C408" i="1"/>
  <c r="B409" i="1"/>
  <c r="C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C421" i="1"/>
  <c r="B422" i="1"/>
  <c r="C422" i="1"/>
  <c r="B423" i="1"/>
  <c r="B424" i="1"/>
  <c r="C424" i="1"/>
  <c r="B425" i="1"/>
  <c r="C425" i="1"/>
  <c r="B426" i="1"/>
  <c r="C426" i="1"/>
  <c r="B427" i="1"/>
  <c r="B428" i="1"/>
  <c r="B429" i="1"/>
  <c r="C429" i="1"/>
  <c r="B430" i="1"/>
  <c r="B431" i="1"/>
  <c r="C431" i="1"/>
  <c r="B432" i="1"/>
  <c r="B433" i="1"/>
  <c r="B434" i="1"/>
  <c r="B435" i="1"/>
  <c r="C435" i="1"/>
  <c r="B436" i="1"/>
  <c r="C436" i="1"/>
  <c r="B437" i="1"/>
  <c r="B438" i="1"/>
  <c r="C438" i="1"/>
  <c r="B439" i="1"/>
  <c r="B440" i="1"/>
  <c r="C440" i="1"/>
  <c r="B441" i="1"/>
  <c r="B442" i="1"/>
  <c r="B443" i="1"/>
  <c r="B444" i="1"/>
  <c r="B445" i="1"/>
  <c r="B446" i="1"/>
  <c r="B447" i="1"/>
  <c r="C447" i="1"/>
  <c r="B448" i="1"/>
  <c r="B449" i="1"/>
  <c r="B450" i="1"/>
  <c r="B451" i="1"/>
  <c r="C451" i="1"/>
  <c r="B452" i="1"/>
  <c r="C452" i="1"/>
  <c r="B453" i="1"/>
  <c r="B454" i="1"/>
  <c r="C454" i="1"/>
  <c r="B455" i="1"/>
  <c r="C455" i="1"/>
  <c r="B456" i="1"/>
  <c r="C456" i="1"/>
  <c r="B457" i="1"/>
  <c r="C457" i="1"/>
  <c r="B458" i="1"/>
  <c r="C458" i="1"/>
  <c r="B459" i="1"/>
  <c r="C459" i="1"/>
  <c r="B460" i="1"/>
  <c r="C460" i="1"/>
  <c r="B461" i="1"/>
  <c r="B462" i="1"/>
  <c r="B463" i="1"/>
  <c r="B464" i="1"/>
  <c r="C464" i="1"/>
  <c r="B465" i="1"/>
  <c r="B466" i="1"/>
  <c r="B467" i="1"/>
  <c r="B468" i="1"/>
  <c r="B469" i="1"/>
  <c r="C469" i="1"/>
  <c r="B470" i="1"/>
  <c r="B471" i="1"/>
  <c r="B472" i="1"/>
  <c r="B473" i="1"/>
  <c r="C473" i="1"/>
  <c r="B474" i="1"/>
  <c r="C474" i="1"/>
  <c r="B475" i="1"/>
  <c r="C475" i="1"/>
  <c r="B476" i="1"/>
  <c r="B477" i="1"/>
  <c r="B478" i="1"/>
  <c r="B479" i="1"/>
  <c r="B480" i="1"/>
  <c r="C480" i="1"/>
  <c r="B481" i="1"/>
  <c r="C481" i="1"/>
  <c r="B482" i="1"/>
  <c r="B483" i="1"/>
  <c r="B484" i="1"/>
  <c r="B485" i="1"/>
  <c r="B486" i="1"/>
  <c r="B487" i="1"/>
  <c r="B488" i="1"/>
  <c r="B489" i="1"/>
  <c r="B490" i="1"/>
  <c r="C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C503" i="1"/>
  <c r="B504" i="1"/>
  <c r="B505" i="1"/>
  <c r="B506" i="1"/>
  <c r="C506" i="1"/>
  <c r="B507" i="1"/>
  <c r="C507" i="1"/>
  <c r="B508" i="1"/>
  <c r="B509" i="1"/>
  <c r="C509" i="1"/>
  <c r="B510" i="1"/>
  <c r="B511" i="1"/>
  <c r="B512" i="1"/>
  <c r="B513" i="1"/>
  <c r="B514" i="1"/>
  <c r="B515" i="1"/>
  <c r="C515" i="1"/>
  <c r="B516" i="1"/>
  <c r="B517" i="1"/>
  <c r="B518" i="1"/>
  <c r="B519" i="1"/>
  <c r="B520" i="1"/>
  <c r="C520" i="1"/>
  <c r="B521" i="1"/>
  <c r="B522" i="1"/>
  <c r="B523" i="1"/>
  <c r="B524" i="1"/>
  <c r="B525" i="1"/>
  <c r="B526" i="1"/>
  <c r="B527" i="1"/>
  <c r="B528" i="1"/>
  <c r="B529" i="1"/>
  <c r="C529" i="1"/>
  <c r="B530" i="1"/>
  <c r="C530" i="1"/>
  <c r="B531" i="1"/>
  <c r="C531" i="1"/>
  <c r="B532" i="1"/>
  <c r="C532" i="1"/>
  <c r="B533" i="1"/>
  <c r="B534" i="1"/>
  <c r="B535" i="1"/>
  <c r="B536" i="1"/>
  <c r="B537" i="1"/>
  <c r="C537" i="1"/>
  <c r="B538" i="1"/>
  <c r="B539" i="1"/>
  <c r="C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C556" i="1"/>
  <c r="B557" i="1"/>
  <c r="B558" i="1"/>
  <c r="C558" i="1"/>
  <c r="B559" i="1"/>
  <c r="C559" i="1"/>
  <c r="B560" i="1"/>
  <c r="B561" i="1"/>
  <c r="B562" i="1"/>
</calcChain>
</file>

<file path=xl/sharedStrings.xml><?xml version="1.0" encoding="utf-8"?>
<sst xmlns="http://schemas.openxmlformats.org/spreadsheetml/2006/main" count="393" uniqueCount="18">
  <si>
    <t>ΠΛΗΡΩΣΗ ΘΕΣΕΩΝ ΜΕ ΣΕΙΡΑ ΠΡΟΤΕΡΑΙΟΤΗΤΑΣ (ΑΡΘΡΟ 18/Ν. 2190/1994) ΠΡΟΚΗΡΥΞΗ 5Κ/2022/05/07/2022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</si>
  <si>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</si>
  <si>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</si>
  <si>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</si>
  <si>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</si>
  <si>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</si>
  <si>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</si>
  <si>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ΜΗ ΥΠΟΒΟΛΗ ΑΠΟΔΕΚΤΟΥ, ΣΥΜΦΩΝΑ ΜΕ ΤΗΝ ΠΡΟΚΗΡΥΞΗ, ΒΑΣΙΚΟΥ ΤΙΤΛΟΥ ΣΠΟΥΔΩΝ (ΕΛΛΕΙΨΗ ΤΙΤΛΟΥ)</t>
  </si>
  <si>
    <t>ΕΛΛΕΙΨΗ ΤΙΤΛΟΥ, 003</t>
  </si>
  <si>
    <t>001, 003</t>
  </si>
  <si>
    <t>ΜΗ ΚΑΤΑΒΟΛΗ ΠΑΡΑΒΟΛΟΥ</t>
  </si>
  <si>
    <t>001, 002</t>
  </si>
  <si>
    <t>ΕΛΛΕΙΨΗ ΤΙΤΛΟΥ</t>
  </si>
  <si>
    <t>ΜΗ ΚΑΤΑΒΟΛΗ ΠΑΡΑΒΟΛΟΥ, ΜΗ ΥΠΟΒΟΛΗ ΔΙΚΑΙΟΛΟΓΗΤΙΚΩΝ</t>
  </si>
  <si>
    <t>ΕΛΛΕΙΨΗ ΤΙΤΛΟΥ, 001</t>
  </si>
  <si>
    <t>ΕΛΛΕΙΨΗ ΤΙΤΛΟΥ, 002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</si>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</sst>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7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"201601000226"</f>
        <v>201601000226</v>
      </c>
      <c r="C7" t="s">
        <v>6</v>
      </c>
    </row>
    <row r="8" spans="1:3" x14ac:dyDescent="0.25">
      <c r="A8">
        <v>2</v>
      </c>
      <c r="B8" t="str">
        <f>"00874800"</f>
        <v>00874800</v>
      </c>
      <c r="C8" t="s">
        <v>6</v>
      </c>
    </row>
    <row r="9" spans="1:3" x14ac:dyDescent="0.25">
      <c r="A9">
        <v>3</v>
      </c>
      <c r="B9" t="str">
        <f>"00245133"</f>
        <v>00245133</v>
      </c>
      <c r="C9" t="s">
        <v>6</v>
      </c>
    </row>
    <row r="10" spans="1:3" x14ac:dyDescent="0.25">
      <c r="A10">
        <v>4</v>
      </c>
      <c r="B10" t="str">
        <f>"00484122"</f>
        <v>00484122</v>
      </c>
      <c r="C10" t="s">
        <v>7</v>
      </c>
    </row>
    <row r="11" spans="1:3" x14ac:dyDescent="0.25">
      <c r="A11">
        <v>5</v>
      </c>
      <c r="B11" t="str">
        <f>"201402004109"</f>
        <v>201402004109</v>
      </c>
      <c r="C11" t="s">
        <v>6</v>
      </c>
    </row>
    <row r="12" spans="1:3" x14ac:dyDescent="0.25">
      <c r="A12">
        <v>6</v>
      </c>
      <c r="B12" t="str">
        <f>"00650290"</f>
        <v>00650290</v>
      </c>
      <c r="C12" t="str">
        <f>"003"</f>
        <v>003</v>
      </c>
    </row>
    <row r="13" spans="1:3" x14ac:dyDescent="0.25">
      <c r="A13">
        <v>7</v>
      </c>
      <c r="B13" t="str">
        <f>"00777583"</f>
        <v>00777583</v>
      </c>
      <c r="C13" t="s">
        <v>7</v>
      </c>
    </row>
    <row r="14" spans="1:3" x14ac:dyDescent="0.25">
      <c r="A14">
        <v>8</v>
      </c>
      <c r="B14" t="str">
        <f>"00875011"</f>
        <v>00875011</v>
      </c>
      <c r="C14" t="s">
        <v>6</v>
      </c>
    </row>
    <row r="15" spans="1:3" x14ac:dyDescent="0.25">
      <c r="A15">
        <v>9</v>
      </c>
      <c r="B15" t="str">
        <f>"00544021"</f>
        <v>00544021</v>
      </c>
      <c r="C15" t="str">
        <f>"003"</f>
        <v>003</v>
      </c>
    </row>
    <row r="16" spans="1:3" x14ac:dyDescent="0.25">
      <c r="A16">
        <v>10</v>
      </c>
      <c r="B16" t="str">
        <f>"201512001632"</f>
        <v>201512001632</v>
      </c>
      <c r="C16" t="s">
        <v>6</v>
      </c>
    </row>
    <row r="17" spans="1:3" x14ac:dyDescent="0.25">
      <c r="A17">
        <v>11</v>
      </c>
      <c r="B17" t="str">
        <f>"00010938"</f>
        <v>00010938</v>
      </c>
      <c r="C17" t="s">
        <v>6</v>
      </c>
    </row>
    <row r="18" spans="1:3" x14ac:dyDescent="0.25">
      <c r="A18">
        <v>12</v>
      </c>
      <c r="B18" t="str">
        <f>"201410000660"</f>
        <v>201410000660</v>
      </c>
      <c r="C18" t="s">
        <v>6</v>
      </c>
    </row>
    <row r="19" spans="1:3" x14ac:dyDescent="0.25">
      <c r="A19">
        <v>13</v>
      </c>
      <c r="B19" t="str">
        <f>"201402004472"</f>
        <v>201402004472</v>
      </c>
      <c r="C19" t="s">
        <v>6</v>
      </c>
    </row>
    <row r="20" spans="1:3" x14ac:dyDescent="0.25">
      <c r="A20">
        <v>14</v>
      </c>
      <c r="B20" t="str">
        <f>"201411000458"</f>
        <v>201411000458</v>
      </c>
      <c r="C20" t="s">
        <v>6</v>
      </c>
    </row>
    <row r="21" spans="1:3" x14ac:dyDescent="0.25">
      <c r="A21">
        <v>15</v>
      </c>
      <c r="B21" t="str">
        <f>"00875087"</f>
        <v>00875087</v>
      </c>
      <c r="C21" t="str">
        <f>"001"</f>
        <v>001</v>
      </c>
    </row>
    <row r="22" spans="1:3" x14ac:dyDescent="0.25">
      <c r="A22">
        <v>16</v>
      </c>
      <c r="B22" t="str">
        <f>"201412005427"</f>
        <v>201412005427</v>
      </c>
      <c r="C22" t="s">
        <v>6</v>
      </c>
    </row>
    <row r="23" spans="1:3" x14ac:dyDescent="0.25">
      <c r="A23">
        <v>17</v>
      </c>
      <c r="B23" t="str">
        <f>"00828853"</f>
        <v>00828853</v>
      </c>
      <c r="C23" t="s">
        <v>8</v>
      </c>
    </row>
    <row r="24" spans="1:3" x14ac:dyDescent="0.25">
      <c r="A24">
        <v>18</v>
      </c>
      <c r="B24" t="str">
        <f>"00370278"</f>
        <v>00370278</v>
      </c>
      <c r="C24" t="str">
        <f>"003"</f>
        <v>003</v>
      </c>
    </row>
    <row r="25" spans="1:3" x14ac:dyDescent="0.25">
      <c r="A25">
        <v>19</v>
      </c>
      <c r="B25" t="str">
        <f>"201410001571"</f>
        <v>201410001571</v>
      </c>
      <c r="C25" t="str">
        <f>"001"</f>
        <v>001</v>
      </c>
    </row>
    <row r="26" spans="1:3" x14ac:dyDescent="0.25">
      <c r="A26">
        <v>20</v>
      </c>
      <c r="B26" t="str">
        <f>"00872318"</f>
        <v>00872318</v>
      </c>
      <c r="C26" t="str">
        <f>"003"</f>
        <v>003</v>
      </c>
    </row>
    <row r="27" spans="1:3" x14ac:dyDescent="0.25">
      <c r="A27">
        <v>21</v>
      </c>
      <c r="B27" t="str">
        <f>"00847680"</f>
        <v>00847680</v>
      </c>
      <c r="C27" t="s">
        <v>6</v>
      </c>
    </row>
    <row r="28" spans="1:3" x14ac:dyDescent="0.25">
      <c r="A28">
        <v>22</v>
      </c>
      <c r="B28" t="str">
        <f>"00465526"</f>
        <v>00465526</v>
      </c>
      <c r="C28" t="str">
        <f>"003"</f>
        <v>003</v>
      </c>
    </row>
    <row r="29" spans="1:3" x14ac:dyDescent="0.25">
      <c r="A29">
        <v>23</v>
      </c>
      <c r="B29" t="str">
        <f>"00226758"</f>
        <v>00226758</v>
      </c>
      <c r="C29" t="str">
        <f>"003"</f>
        <v>003</v>
      </c>
    </row>
    <row r="30" spans="1:3" x14ac:dyDescent="0.25">
      <c r="A30">
        <v>24</v>
      </c>
      <c r="B30" t="str">
        <f>"201402009095"</f>
        <v>201402009095</v>
      </c>
      <c r="C30" t="s">
        <v>6</v>
      </c>
    </row>
    <row r="31" spans="1:3" x14ac:dyDescent="0.25">
      <c r="A31">
        <v>25</v>
      </c>
      <c r="B31" t="str">
        <f>"00003421"</f>
        <v>00003421</v>
      </c>
      <c r="C31" t="str">
        <f>"002"</f>
        <v>002</v>
      </c>
    </row>
    <row r="32" spans="1:3" x14ac:dyDescent="0.25">
      <c r="A32">
        <v>26</v>
      </c>
      <c r="B32" t="str">
        <f>"201504000432"</f>
        <v>201504000432</v>
      </c>
      <c r="C32" t="s">
        <v>6</v>
      </c>
    </row>
    <row r="33" spans="1:3" x14ac:dyDescent="0.25">
      <c r="A33">
        <v>27</v>
      </c>
      <c r="B33" t="str">
        <f>"201408000057"</f>
        <v>201408000057</v>
      </c>
      <c r="C33" t="s">
        <v>6</v>
      </c>
    </row>
    <row r="34" spans="1:3" x14ac:dyDescent="0.25">
      <c r="A34">
        <v>28</v>
      </c>
      <c r="B34" t="str">
        <f>"200712000162"</f>
        <v>200712000162</v>
      </c>
      <c r="C34" t="str">
        <f>"003"</f>
        <v>003</v>
      </c>
    </row>
    <row r="35" spans="1:3" x14ac:dyDescent="0.25">
      <c r="A35">
        <v>29</v>
      </c>
      <c r="B35" t="str">
        <f>"00229478"</f>
        <v>00229478</v>
      </c>
      <c r="C35" t="str">
        <f>"003"</f>
        <v>003</v>
      </c>
    </row>
    <row r="36" spans="1:3" x14ac:dyDescent="0.25">
      <c r="A36">
        <v>30</v>
      </c>
      <c r="B36" t="str">
        <f>"00714175"</f>
        <v>00714175</v>
      </c>
      <c r="C36" t="s">
        <v>6</v>
      </c>
    </row>
    <row r="37" spans="1:3" x14ac:dyDescent="0.25">
      <c r="A37">
        <v>31</v>
      </c>
      <c r="B37" t="str">
        <f>"00427151"</f>
        <v>00427151</v>
      </c>
      <c r="C37" t="str">
        <f>"003"</f>
        <v>003</v>
      </c>
    </row>
    <row r="38" spans="1:3" x14ac:dyDescent="0.25">
      <c r="A38">
        <v>32</v>
      </c>
      <c r="B38" t="str">
        <f>"00867667"</f>
        <v>00867667</v>
      </c>
      <c r="C38" t="s">
        <v>6</v>
      </c>
    </row>
    <row r="39" spans="1:3" x14ac:dyDescent="0.25">
      <c r="A39">
        <v>33</v>
      </c>
      <c r="B39" t="str">
        <f>"00486782"</f>
        <v>00486782</v>
      </c>
      <c r="C39" t="str">
        <f>"003"</f>
        <v>003</v>
      </c>
    </row>
    <row r="40" spans="1:3" x14ac:dyDescent="0.25">
      <c r="A40">
        <v>34</v>
      </c>
      <c r="B40" t="str">
        <f>"00122866"</f>
        <v>00122866</v>
      </c>
      <c r="C40" t="s">
        <v>7</v>
      </c>
    </row>
    <row r="41" spans="1:3" x14ac:dyDescent="0.25">
      <c r="A41">
        <v>35</v>
      </c>
      <c r="B41" t="str">
        <f>"00341943"</f>
        <v>00341943</v>
      </c>
      <c r="C41" t="s">
        <v>6</v>
      </c>
    </row>
    <row r="42" spans="1:3" x14ac:dyDescent="0.25">
      <c r="A42">
        <v>36</v>
      </c>
      <c r="B42" t="str">
        <f>"00762171"</f>
        <v>00762171</v>
      </c>
      <c r="C42" t="s">
        <v>6</v>
      </c>
    </row>
    <row r="43" spans="1:3" x14ac:dyDescent="0.25">
      <c r="A43">
        <v>37</v>
      </c>
      <c r="B43" t="str">
        <f>"201410012407"</f>
        <v>201410012407</v>
      </c>
      <c r="C43" t="s">
        <v>6</v>
      </c>
    </row>
    <row r="44" spans="1:3" x14ac:dyDescent="0.25">
      <c r="A44">
        <v>38</v>
      </c>
      <c r="B44" t="str">
        <f>"00874924"</f>
        <v>00874924</v>
      </c>
      <c r="C44" t="s">
        <v>6</v>
      </c>
    </row>
    <row r="45" spans="1:3" x14ac:dyDescent="0.25">
      <c r="A45">
        <v>39</v>
      </c>
      <c r="B45" t="str">
        <f>"201409005307"</f>
        <v>201409005307</v>
      </c>
      <c r="C45" t="str">
        <f>"003"</f>
        <v>003</v>
      </c>
    </row>
    <row r="46" spans="1:3" x14ac:dyDescent="0.25">
      <c r="A46">
        <v>40</v>
      </c>
      <c r="B46" t="str">
        <f>"00721349"</f>
        <v>00721349</v>
      </c>
      <c r="C46" t="str">
        <f>"003"</f>
        <v>003</v>
      </c>
    </row>
    <row r="47" spans="1:3" x14ac:dyDescent="0.25">
      <c r="A47">
        <v>41</v>
      </c>
      <c r="B47" t="str">
        <f>"201402008765"</f>
        <v>201402008765</v>
      </c>
      <c r="C47" t="s">
        <v>7</v>
      </c>
    </row>
    <row r="48" spans="1:3" x14ac:dyDescent="0.25">
      <c r="A48">
        <v>42</v>
      </c>
      <c r="B48" t="str">
        <f>"00872275"</f>
        <v>00872275</v>
      </c>
      <c r="C48" t="str">
        <f>"003"</f>
        <v>003</v>
      </c>
    </row>
    <row r="49" spans="1:3" x14ac:dyDescent="0.25">
      <c r="A49">
        <v>43</v>
      </c>
      <c r="B49" t="str">
        <f>"00874955"</f>
        <v>00874955</v>
      </c>
      <c r="C49" t="str">
        <f>"003"</f>
        <v>003</v>
      </c>
    </row>
    <row r="50" spans="1:3" x14ac:dyDescent="0.25">
      <c r="A50">
        <v>44</v>
      </c>
      <c r="B50" t="str">
        <f>"201402007119"</f>
        <v>201402007119</v>
      </c>
      <c r="C50" t="s">
        <v>6</v>
      </c>
    </row>
    <row r="51" spans="1:3" x14ac:dyDescent="0.25">
      <c r="A51">
        <v>45</v>
      </c>
      <c r="B51" t="str">
        <f>"00356993"</f>
        <v>00356993</v>
      </c>
      <c r="C51" t="s">
        <v>6</v>
      </c>
    </row>
    <row r="52" spans="1:3" x14ac:dyDescent="0.25">
      <c r="A52">
        <v>46</v>
      </c>
      <c r="B52" t="str">
        <f>"00876023"</f>
        <v>00876023</v>
      </c>
      <c r="C52" t="s">
        <v>6</v>
      </c>
    </row>
    <row r="53" spans="1:3" x14ac:dyDescent="0.25">
      <c r="A53">
        <v>47</v>
      </c>
      <c r="B53" t="str">
        <f>"201410012715"</f>
        <v>201410012715</v>
      </c>
      <c r="C53" t="str">
        <f>"003"</f>
        <v>003</v>
      </c>
    </row>
    <row r="54" spans="1:3" x14ac:dyDescent="0.25">
      <c r="A54">
        <v>48</v>
      </c>
      <c r="B54" t="str">
        <f>"00269429"</f>
        <v>00269429</v>
      </c>
      <c r="C54" t="str">
        <f>"002"</f>
        <v>002</v>
      </c>
    </row>
    <row r="55" spans="1:3" x14ac:dyDescent="0.25">
      <c r="A55">
        <v>49</v>
      </c>
      <c r="B55" t="str">
        <f>"00762462"</f>
        <v>00762462</v>
      </c>
      <c r="C55" t="s">
        <v>6</v>
      </c>
    </row>
    <row r="56" spans="1:3" x14ac:dyDescent="0.25">
      <c r="A56">
        <v>50</v>
      </c>
      <c r="B56" t="str">
        <f>"00872486"</f>
        <v>00872486</v>
      </c>
      <c r="C56" t="s">
        <v>6</v>
      </c>
    </row>
    <row r="57" spans="1:3" x14ac:dyDescent="0.25">
      <c r="A57">
        <v>51</v>
      </c>
      <c r="B57" t="str">
        <f>"00108098"</f>
        <v>00108098</v>
      </c>
      <c r="C57" t="str">
        <f>"003"</f>
        <v>003</v>
      </c>
    </row>
    <row r="58" spans="1:3" x14ac:dyDescent="0.25">
      <c r="A58">
        <v>52</v>
      </c>
      <c r="B58" t="str">
        <f>"201511042211"</f>
        <v>201511042211</v>
      </c>
      <c r="C58" t="s">
        <v>8</v>
      </c>
    </row>
    <row r="59" spans="1:3" x14ac:dyDescent="0.25">
      <c r="A59">
        <v>53</v>
      </c>
      <c r="B59" t="str">
        <f>"00869901"</f>
        <v>00869901</v>
      </c>
      <c r="C59" t="str">
        <f>"003"</f>
        <v>003</v>
      </c>
    </row>
    <row r="60" spans="1:3" x14ac:dyDescent="0.25">
      <c r="A60">
        <v>54</v>
      </c>
      <c r="B60" t="str">
        <f>"00452626"</f>
        <v>00452626</v>
      </c>
      <c r="C60" t="str">
        <f>"003"</f>
        <v>003</v>
      </c>
    </row>
    <row r="61" spans="1:3" x14ac:dyDescent="0.25">
      <c r="A61">
        <v>55</v>
      </c>
      <c r="B61" t="str">
        <f>"00584729"</f>
        <v>00584729</v>
      </c>
      <c r="C61" t="str">
        <f>"003"</f>
        <v>003</v>
      </c>
    </row>
    <row r="62" spans="1:3" x14ac:dyDescent="0.25">
      <c r="A62">
        <v>56</v>
      </c>
      <c r="B62" t="str">
        <f>"00477062"</f>
        <v>00477062</v>
      </c>
      <c r="C62" t="s">
        <v>6</v>
      </c>
    </row>
    <row r="63" spans="1:3" x14ac:dyDescent="0.25">
      <c r="A63">
        <v>57</v>
      </c>
      <c r="B63" t="str">
        <f>"00872923"</f>
        <v>00872923</v>
      </c>
      <c r="C63" t="s">
        <v>7</v>
      </c>
    </row>
    <row r="64" spans="1:3" x14ac:dyDescent="0.25">
      <c r="A64">
        <v>58</v>
      </c>
      <c r="B64" t="str">
        <f>"00871954"</f>
        <v>00871954</v>
      </c>
      <c r="C64" t="str">
        <f>"003"</f>
        <v>003</v>
      </c>
    </row>
    <row r="65" spans="1:3" x14ac:dyDescent="0.25">
      <c r="A65">
        <v>59</v>
      </c>
      <c r="B65" t="str">
        <f>"00874907"</f>
        <v>00874907</v>
      </c>
      <c r="C65" t="s">
        <v>6</v>
      </c>
    </row>
    <row r="66" spans="1:3" x14ac:dyDescent="0.25">
      <c r="A66">
        <v>60</v>
      </c>
      <c r="B66" t="str">
        <f>"00210061"</f>
        <v>00210061</v>
      </c>
      <c r="C66" t="str">
        <f>"001"</f>
        <v>001</v>
      </c>
    </row>
    <row r="67" spans="1:3" x14ac:dyDescent="0.25">
      <c r="A67">
        <v>61</v>
      </c>
      <c r="B67" t="str">
        <f>"00874857"</f>
        <v>00874857</v>
      </c>
      <c r="C67" t="s">
        <v>8</v>
      </c>
    </row>
    <row r="68" spans="1:3" x14ac:dyDescent="0.25">
      <c r="A68">
        <v>62</v>
      </c>
      <c r="B68" t="str">
        <f>"201402012554"</f>
        <v>201402012554</v>
      </c>
      <c r="C68" t="s">
        <v>6</v>
      </c>
    </row>
    <row r="69" spans="1:3" x14ac:dyDescent="0.25">
      <c r="A69">
        <v>63</v>
      </c>
      <c r="B69" t="str">
        <f>"201411000562"</f>
        <v>201411000562</v>
      </c>
      <c r="C69" t="s">
        <v>6</v>
      </c>
    </row>
    <row r="70" spans="1:3" x14ac:dyDescent="0.25">
      <c r="A70">
        <v>64</v>
      </c>
      <c r="B70" t="str">
        <f>"201410010328"</f>
        <v>201410010328</v>
      </c>
      <c r="C70" t="s">
        <v>6</v>
      </c>
    </row>
    <row r="71" spans="1:3" x14ac:dyDescent="0.25">
      <c r="A71">
        <v>65</v>
      </c>
      <c r="B71" t="str">
        <f>"00144876"</f>
        <v>00144876</v>
      </c>
      <c r="C71" t="str">
        <f>"003"</f>
        <v>003</v>
      </c>
    </row>
    <row r="72" spans="1:3" x14ac:dyDescent="0.25">
      <c r="A72">
        <v>66</v>
      </c>
      <c r="B72" t="str">
        <f>"201406008297"</f>
        <v>201406008297</v>
      </c>
      <c r="C72" t="s">
        <v>6</v>
      </c>
    </row>
    <row r="73" spans="1:3" x14ac:dyDescent="0.25">
      <c r="A73">
        <v>67</v>
      </c>
      <c r="B73" t="str">
        <f>"00874892"</f>
        <v>00874892</v>
      </c>
      <c r="C73" t="str">
        <f>"003"</f>
        <v>003</v>
      </c>
    </row>
    <row r="74" spans="1:3" x14ac:dyDescent="0.25">
      <c r="A74">
        <v>68</v>
      </c>
      <c r="B74" t="str">
        <f>"00555154"</f>
        <v>00555154</v>
      </c>
      <c r="C74" t="str">
        <f>"003"</f>
        <v>003</v>
      </c>
    </row>
    <row r="75" spans="1:3" x14ac:dyDescent="0.25">
      <c r="A75">
        <v>69</v>
      </c>
      <c r="B75" t="str">
        <f>"00761878"</f>
        <v>00761878</v>
      </c>
      <c r="C75" t="str">
        <f>"003"</f>
        <v>003</v>
      </c>
    </row>
    <row r="76" spans="1:3" x14ac:dyDescent="0.25">
      <c r="A76">
        <v>70</v>
      </c>
      <c r="B76" t="str">
        <f>"00874194"</f>
        <v>00874194</v>
      </c>
      <c r="C76" t="str">
        <f>"003"</f>
        <v>003</v>
      </c>
    </row>
    <row r="77" spans="1:3" x14ac:dyDescent="0.25">
      <c r="A77">
        <v>71</v>
      </c>
      <c r="B77" t="str">
        <f>"00835962"</f>
        <v>00835962</v>
      </c>
      <c r="C77" t="str">
        <f>"003"</f>
        <v>003</v>
      </c>
    </row>
    <row r="78" spans="1:3" x14ac:dyDescent="0.25">
      <c r="A78">
        <v>72</v>
      </c>
      <c r="B78" t="str">
        <f>"00020050"</f>
        <v>00020050</v>
      </c>
      <c r="C78" t="s">
        <v>6</v>
      </c>
    </row>
    <row r="79" spans="1:3" x14ac:dyDescent="0.25">
      <c r="A79">
        <v>73</v>
      </c>
      <c r="B79" t="str">
        <f>"00786278"</f>
        <v>00786278</v>
      </c>
      <c r="C79" t="s">
        <v>8</v>
      </c>
    </row>
    <row r="80" spans="1:3" x14ac:dyDescent="0.25">
      <c r="A80">
        <v>74</v>
      </c>
      <c r="B80" t="str">
        <f>"201409000174"</f>
        <v>201409000174</v>
      </c>
      <c r="C80" t="s">
        <v>7</v>
      </c>
    </row>
    <row r="81" spans="1:3" x14ac:dyDescent="0.25">
      <c r="A81">
        <v>75</v>
      </c>
      <c r="B81" t="str">
        <f>"00458256"</f>
        <v>00458256</v>
      </c>
      <c r="C81" t="str">
        <f>"003"</f>
        <v>003</v>
      </c>
    </row>
    <row r="82" spans="1:3" x14ac:dyDescent="0.25">
      <c r="A82">
        <v>76</v>
      </c>
      <c r="B82" t="str">
        <f>"200811000787"</f>
        <v>200811000787</v>
      </c>
      <c r="C82" t="s">
        <v>6</v>
      </c>
    </row>
    <row r="83" spans="1:3" x14ac:dyDescent="0.25">
      <c r="A83">
        <v>77</v>
      </c>
      <c r="B83" t="str">
        <f>"00560633"</f>
        <v>00560633</v>
      </c>
      <c r="C83" t="str">
        <f>"003"</f>
        <v>003</v>
      </c>
    </row>
    <row r="84" spans="1:3" x14ac:dyDescent="0.25">
      <c r="A84">
        <v>78</v>
      </c>
      <c r="B84" t="str">
        <f>"00518720"</f>
        <v>00518720</v>
      </c>
      <c r="C84" t="s">
        <v>7</v>
      </c>
    </row>
    <row r="85" spans="1:3" x14ac:dyDescent="0.25">
      <c r="A85">
        <v>79</v>
      </c>
      <c r="B85" t="str">
        <f>"201512001972"</f>
        <v>201512001972</v>
      </c>
      <c r="C85" t="s">
        <v>6</v>
      </c>
    </row>
    <row r="86" spans="1:3" x14ac:dyDescent="0.25">
      <c r="A86">
        <v>80</v>
      </c>
      <c r="B86" t="str">
        <f>"200712002738"</f>
        <v>200712002738</v>
      </c>
      <c r="C86" t="s">
        <v>6</v>
      </c>
    </row>
    <row r="87" spans="1:3" x14ac:dyDescent="0.25">
      <c r="A87">
        <v>81</v>
      </c>
      <c r="B87" t="str">
        <f>"201304003058"</f>
        <v>201304003058</v>
      </c>
      <c r="C87" t="s">
        <v>7</v>
      </c>
    </row>
    <row r="88" spans="1:3" x14ac:dyDescent="0.25">
      <c r="A88">
        <v>82</v>
      </c>
      <c r="B88" t="str">
        <f>"00871925"</f>
        <v>00871925</v>
      </c>
      <c r="C88" t="s">
        <v>9</v>
      </c>
    </row>
    <row r="89" spans="1:3" x14ac:dyDescent="0.25">
      <c r="A89">
        <v>83</v>
      </c>
      <c r="B89" t="str">
        <f>"200712000297"</f>
        <v>200712000297</v>
      </c>
      <c r="C89" t="s">
        <v>6</v>
      </c>
    </row>
    <row r="90" spans="1:3" x14ac:dyDescent="0.25">
      <c r="A90">
        <v>84</v>
      </c>
      <c r="B90" t="str">
        <f>"00839937"</f>
        <v>00839937</v>
      </c>
      <c r="C90" t="str">
        <f>"003"</f>
        <v>003</v>
      </c>
    </row>
    <row r="91" spans="1:3" x14ac:dyDescent="0.25">
      <c r="A91">
        <v>85</v>
      </c>
      <c r="B91" t="str">
        <f>"201411003160"</f>
        <v>201411003160</v>
      </c>
      <c r="C91" t="str">
        <f>"003"</f>
        <v>003</v>
      </c>
    </row>
    <row r="92" spans="1:3" x14ac:dyDescent="0.25">
      <c r="A92">
        <v>86</v>
      </c>
      <c r="B92" t="str">
        <f>"00821401"</f>
        <v>00821401</v>
      </c>
      <c r="C92" t="s">
        <v>6</v>
      </c>
    </row>
    <row r="93" spans="1:3" x14ac:dyDescent="0.25">
      <c r="A93">
        <v>87</v>
      </c>
      <c r="B93" t="str">
        <f>"00616477"</f>
        <v>00616477</v>
      </c>
      <c r="C93" t="s">
        <v>6</v>
      </c>
    </row>
    <row r="94" spans="1:3" x14ac:dyDescent="0.25">
      <c r="A94">
        <v>88</v>
      </c>
      <c r="B94" t="str">
        <f>"00826779"</f>
        <v>00826779</v>
      </c>
      <c r="C94" t="s">
        <v>6</v>
      </c>
    </row>
    <row r="95" spans="1:3" x14ac:dyDescent="0.25">
      <c r="A95">
        <v>89</v>
      </c>
      <c r="B95" t="str">
        <f>"00602639"</f>
        <v>00602639</v>
      </c>
      <c r="C95" t="str">
        <f>"003"</f>
        <v>003</v>
      </c>
    </row>
    <row r="96" spans="1:3" x14ac:dyDescent="0.25">
      <c r="A96">
        <v>90</v>
      </c>
      <c r="B96" t="str">
        <f>"201503000310"</f>
        <v>201503000310</v>
      </c>
      <c r="C96" t="s">
        <v>6</v>
      </c>
    </row>
    <row r="97" spans="1:3" x14ac:dyDescent="0.25">
      <c r="A97">
        <v>91</v>
      </c>
      <c r="B97" t="str">
        <f>"201402011391"</f>
        <v>201402011391</v>
      </c>
      <c r="C97" t="s">
        <v>10</v>
      </c>
    </row>
    <row r="98" spans="1:3" x14ac:dyDescent="0.25">
      <c r="A98">
        <v>92</v>
      </c>
      <c r="B98" t="str">
        <f>"00829008"</f>
        <v>00829008</v>
      </c>
      <c r="C98" t="s">
        <v>6</v>
      </c>
    </row>
    <row r="99" spans="1:3" x14ac:dyDescent="0.25">
      <c r="A99">
        <v>93</v>
      </c>
      <c r="B99" t="str">
        <f>"00636073"</f>
        <v>00636073</v>
      </c>
      <c r="C99" t="str">
        <f>"003"</f>
        <v>003</v>
      </c>
    </row>
    <row r="100" spans="1:3" x14ac:dyDescent="0.25">
      <c r="A100">
        <v>94</v>
      </c>
      <c r="B100" t="str">
        <f>"201402001474"</f>
        <v>201402001474</v>
      </c>
      <c r="C100" t="s">
        <v>6</v>
      </c>
    </row>
    <row r="101" spans="1:3" x14ac:dyDescent="0.25">
      <c r="A101">
        <v>95</v>
      </c>
      <c r="B101" t="str">
        <f>"00011259"</f>
        <v>00011259</v>
      </c>
      <c r="C101" t="s">
        <v>6</v>
      </c>
    </row>
    <row r="102" spans="1:3" x14ac:dyDescent="0.25">
      <c r="A102">
        <v>96</v>
      </c>
      <c r="B102" t="str">
        <f>"00872728"</f>
        <v>00872728</v>
      </c>
      <c r="C102" t="s">
        <v>11</v>
      </c>
    </row>
    <row r="103" spans="1:3" x14ac:dyDescent="0.25">
      <c r="A103">
        <v>97</v>
      </c>
      <c r="B103" t="str">
        <f>"00436516"</f>
        <v>00436516</v>
      </c>
      <c r="C103" t="s">
        <v>6</v>
      </c>
    </row>
    <row r="104" spans="1:3" x14ac:dyDescent="0.25">
      <c r="A104">
        <v>98</v>
      </c>
      <c r="B104" t="str">
        <f>"00113494"</f>
        <v>00113494</v>
      </c>
      <c r="C104" t="str">
        <f>"003"</f>
        <v>003</v>
      </c>
    </row>
    <row r="105" spans="1:3" x14ac:dyDescent="0.25">
      <c r="A105">
        <v>99</v>
      </c>
      <c r="B105" t="str">
        <f>"00648342"</f>
        <v>00648342</v>
      </c>
      <c r="C105" t="s">
        <v>6</v>
      </c>
    </row>
    <row r="106" spans="1:3" x14ac:dyDescent="0.25">
      <c r="A106">
        <v>100</v>
      </c>
      <c r="B106" t="str">
        <f>"201507002050"</f>
        <v>201507002050</v>
      </c>
      <c r="C106" t="s">
        <v>6</v>
      </c>
    </row>
    <row r="107" spans="1:3" x14ac:dyDescent="0.25">
      <c r="A107">
        <v>101</v>
      </c>
      <c r="B107" t="str">
        <f>"00876680"</f>
        <v>00876680</v>
      </c>
      <c r="C107" t="str">
        <f>"003"</f>
        <v>003</v>
      </c>
    </row>
    <row r="108" spans="1:3" x14ac:dyDescent="0.25">
      <c r="A108">
        <v>102</v>
      </c>
      <c r="B108" t="str">
        <f>"00597321"</f>
        <v>00597321</v>
      </c>
      <c r="C108" t="s">
        <v>8</v>
      </c>
    </row>
    <row r="109" spans="1:3" x14ac:dyDescent="0.25">
      <c r="A109">
        <v>103</v>
      </c>
      <c r="B109" t="str">
        <f>"00875275"</f>
        <v>00875275</v>
      </c>
      <c r="C109" t="s">
        <v>6</v>
      </c>
    </row>
    <row r="110" spans="1:3" x14ac:dyDescent="0.25">
      <c r="A110">
        <v>104</v>
      </c>
      <c r="B110" t="str">
        <f>"00564336"</f>
        <v>00564336</v>
      </c>
      <c r="C110" t="s">
        <v>6</v>
      </c>
    </row>
    <row r="111" spans="1:3" x14ac:dyDescent="0.25">
      <c r="A111">
        <v>105</v>
      </c>
      <c r="B111" t="str">
        <f>"00877080"</f>
        <v>00877080</v>
      </c>
      <c r="C111" t="s">
        <v>12</v>
      </c>
    </row>
    <row r="112" spans="1:3" x14ac:dyDescent="0.25">
      <c r="A112">
        <v>106</v>
      </c>
      <c r="B112" t="str">
        <f>"201402004462"</f>
        <v>201402004462</v>
      </c>
      <c r="C112" t="str">
        <f>"003"</f>
        <v>003</v>
      </c>
    </row>
    <row r="113" spans="1:3" x14ac:dyDescent="0.25">
      <c r="A113">
        <v>107</v>
      </c>
      <c r="B113" t="str">
        <f>"00589114"</f>
        <v>00589114</v>
      </c>
      <c r="C113" t="s">
        <v>10</v>
      </c>
    </row>
    <row r="114" spans="1:3" x14ac:dyDescent="0.25">
      <c r="A114">
        <v>108</v>
      </c>
      <c r="B114" t="str">
        <f>"00784684"</f>
        <v>00784684</v>
      </c>
      <c r="C114" t="s">
        <v>10</v>
      </c>
    </row>
    <row r="115" spans="1:3" x14ac:dyDescent="0.25">
      <c r="A115">
        <v>109</v>
      </c>
      <c r="B115" t="str">
        <f>"201504000161"</f>
        <v>201504000161</v>
      </c>
      <c r="C115" t="s">
        <v>6</v>
      </c>
    </row>
    <row r="116" spans="1:3" x14ac:dyDescent="0.25">
      <c r="A116">
        <v>110</v>
      </c>
      <c r="B116" t="str">
        <f>"00590831"</f>
        <v>00590831</v>
      </c>
      <c r="C116" t="str">
        <f>"003"</f>
        <v>003</v>
      </c>
    </row>
    <row r="117" spans="1:3" x14ac:dyDescent="0.25">
      <c r="A117">
        <v>111</v>
      </c>
      <c r="B117" t="str">
        <f>"00812927"</f>
        <v>00812927</v>
      </c>
      <c r="C117" t="str">
        <f>"003"</f>
        <v>003</v>
      </c>
    </row>
    <row r="118" spans="1:3" x14ac:dyDescent="0.25">
      <c r="A118">
        <v>112</v>
      </c>
      <c r="B118" t="str">
        <f>"201412000444"</f>
        <v>201412000444</v>
      </c>
      <c r="C118" t="s">
        <v>6</v>
      </c>
    </row>
    <row r="119" spans="1:3" x14ac:dyDescent="0.25">
      <c r="A119">
        <v>113</v>
      </c>
      <c r="B119" t="str">
        <f>"00627477"</f>
        <v>00627477</v>
      </c>
      <c r="C119" t="s">
        <v>13</v>
      </c>
    </row>
    <row r="120" spans="1:3" x14ac:dyDescent="0.25">
      <c r="A120">
        <v>114</v>
      </c>
      <c r="B120" t="str">
        <f>"00030453"</f>
        <v>00030453</v>
      </c>
      <c r="C120" t="s">
        <v>6</v>
      </c>
    </row>
    <row r="121" spans="1:3" x14ac:dyDescent="0.25">
      <c r="A121">
        <v>115</v>
      </c>
      <c r="B121" t="str">
        <f>"00825923"</f>
        <v>00825923</v>
      </c>
      <c r="C121" t="s">
        <v>6</v>
      </c>
    </row>
    <row r="122" spans="1:3" x14ac:dyDescent="0.25">
      <c r="A122">
        <v>116</v>
      </c>
      <c r="B122" t="str">
        <f>"00876013"</f>
        <v>00876013</v>
      </c>
      <c r="C122" t="str">
        <f>"001"</f>
        <v>001</v>
      </c>
    </row>
    <row r="123" spans="1:3" x14ac:dyDescent="0.25">
      <c r="A123">
        <v>117</v>
      </c>
      <c r="B123" t="str">
        <f>"00127224"</f>
        <v>00127224</v>
      </c>
      <c r="C123" t="str">
        <f>"003"</f>
        <v>003</v>
      </c>
    </row>
    <row r="124" spans="1:3" x14ac:dyDescent="0.25">
      <c r="A124">
        <v>118</v>
      </c>
      <c r="B124" t="str">
        <f>"00022581"</f>
        <v>00022581</v>
      </c>
      <c r="C124" t="s">
        <v>6</v>
      </c>
    </row>
    <row r="125" spans="1:3" x14ac:dyDescent="0.25">
      <c r="A125">
        <v>119</v>
      </c>
      <c r="B125" t="str">
        <f>"201412003777"</f>
        <v>201412003777</v>
      </c>
      <c r="C125" t="s">
        <v>6</v>
      </c>
    </row>
    <row r="126" spans="1:3" x14ac:dyDescent="0.25">
      <c r="A126">
        <v>120</v>
      </c>
      <c r="B126" t="str">
        <f>"00643337"</f>
        <v>00643337</v>
      </c>
      <c r="C126" t="str">
        <f>"003"</f>
        <v>003</v>
      </c>
    </row>
    <row r="127" spans="1:3" x14ac:dyDescent="0.25">
      <c r="A127">
        <v>121</v>
      </c>
      <c r="B127" t="str">
        <f>"00187132"</f>
        <v>00187132</v>
      </c>
      <c r="C127" t="str">
        <f>"003"</f>
        <v>003</v>
      </c>
    </row>
    <row r="128" spans="1:3" x14ac:dyDescent="0.25">
      <c r="A128">
        <v>122</v>
      </c>
      <c r="B128" t="str">
        <f>"00877786"</f>
        <v>00877786</v>
      </c>
      <c r="C128" t="str">
        <f>"003"</f>
        <v>003</v>
      </c>
    </row>
    <row r="129" spans="1:3" x14ac:dyDescent="0.25">
      <c r="A129">
        <v>123</v>
      </c>
      <c r="B129" t="str">
        <f>"00012450"</f>
        <v>00012450</v>
      </c>
      <c r="C129" t="s">
        <v>6</v>
      </c>
    </row>
    <row r="130" spans="1:3" x14ac:dyDescent="0.25">
      <c r="A130">
        <v>124</v>
      </c>
      <c r="B130" t="str">
        <f>"201402011949"</f>
        <v>201402011949</v>
      </c>
      <c r="C130" t="s">
        <v>6</v>
      </c>
    </row>
    <row r="131" spans="1:3" x14ac:dyDescent="0.25">
      <c r="A131">
        <v>125</v>
      </c>
      <c r="B131" t="str">
        <f>"00877641"</f>
        <v>00877641</v>
      </c>
      <c r="C131" t="s">
        <v>6</v>
      </c>
    </row>
    <row r="132" spans="1:3" x14ac:dyDescent="0.25">
      <c r="A132">
        <v>126</v>
      </c>
      <c r="B132" t="str">
        <f>"00155997"</f>
        <v>00155997</v>
      </c>
      <c r="C132" t="s">
        <v>6</v>
      </c>
    </row>
    <row r="133" spans="1:3" x14ac:dyDescent="0.25">
      <c r="A133">
        <v>127</v>
      </c>
      <c r="B133" t="str">
        <f>"00632514"</f>
        <v>00632514</v>
      </c>
      <c r="C133" t="s">
        <v>6</v>
      </c>
    </row>
    <row r="134" spans="1:3" x14ac:dyDescent="0.25">
      <c r="A134">
        <v>128</v>
      </c>
      <c r="B134" t="str">
        <f>"00844757"</f>
        <v>00844757</v>
      </c>
      <c r="C134" t="s">
        <v>7</v>
      </c>
    </row>
    <row r="135" spans="1:3" x14ac:dyDescent="0.25">
      <c r="A135">
        <v>129</v>
      </c>
      <c r="B135" t="str">
        <f>"00824213"</f>
        <v>00824213</v>
      </c>
      <c r="C135" t="s">
        <v>6</v>
      </c>
    </row>
    <row r="136" spans="1:3" x14ac:dyDescent="0.25">
      <c r="A136">
        <v>130</v>
      </c>
      <c r="B136" t="str">
        <f>"00232695"</f>
        <v>00232695</v>
      </c>
      <c r="C136" t="str">
        <f>"003"</f>
        <v>003</v>
      </c>
    </row>
    <row r="137" spans="1:3" x14ac:dyDescent="0.25">
      <c r="A137">
        <v>131</v>
      </c>
      <c r="B137" t="str">
        <f>"00876060"</f>
        <v>00876060</v>
      </c>
      <c r="C137" t="str">
        <f>"002"</f>
        <v>002</v>
      </c>
    </row>
    <row r="138" spans="1:3" x14ac:dyDescent="0.25">
      <c r="A138">
        <v>132</v>
      </c>
      <c r="B138" t="str">
        <f>"201410012661"</f>
        <v>201410012661</v>
      </c>
      <c r="C138" t="str">
        <f>"003"</f>
        <v>003</v>
      </c>
    </row>
    <row r="139" spans="1:3" x14ac:dyDescent="0.25">
      <c r="A139">
        <v>133</v>
      </c>
      <c r="B139" t="str">
        <f>"00666907"</f>
        <v>00666907</v>
      </c>
      <c r="C139" t="s">
        <v>6</v>
      </c>
    </row>
    <row r="140" spans="1:3" x14ac:dyDescent="0.25">
      <c r="A140">
        <v>134</v>
      </c>
      <c r="B140" t="str">
        <f>"00546039"</f>
        <v>00546039</v>
      </c>
      <c r="C140" t="s">
        <v>6</v>
      </c>
    </row>
    <row r="141" spans="1:3" x14ac:dyDescent="0.25">
      <c r="A141">
        <v>135</v>
      </c>
      <c r="B141" t="str">
        <f>"201410003354"</f>
        <v>201410003354</v>
      </c>
      <c r="C141" t="s">
        <v>6</v>
      </c>
    </row>
    <row r="142" spans="1:3" x14ac:dyDescent="0.25">
      <c r="A142">
        <v>136</v>
      </c>
      <c r="B142" t="str">
        <f>"00644336"</f>
        <v>00644336</v>
      </c>
      <c r="C142" t="str">
        <f>"001"</f>
        <v>001</v>
      </c>
    </row>
    <row r="143" spans="1:3" x14ac:dyDescent="0.25">
      <c r="A143">
        <v>137</v>
      </c>
      <c r="B143" t="str">
        <f>"201409004071"</f>
        <v>201409004071</v>
      </c>
      <c r="C143" t="s">
        <v>6</v>
      </c>
    </row>
    <row r="144" spans="1:3" x14ac:dyDescent="0.25">
      <c r="A144">
        <v>138</v>
      </c>
      <c r="B144" t="str">
        <f>"00642867"</f>
        <v>00642867</v>
      </c>
      <c r="C144" t="s">
        <v>6</v>
      </c>
    </row>
    <row r="145" spans="1:3" x14ac:dyDescent="0.25">
      <c r="A145">
        <v>139</v>
      </c>
      <c r="B145" t="str">
        <f>"00837391"</f>
        <v>00837391</v>
      </c>
      <c r="C145" t="s">
        <v>8</v>
      </c>
    </row>
    <row r="146" spans="1:3" x14ac:dyDescent="0.25">
      <c r="A146">
        <v>140</v>
      </c>
      <c r="B146" t="str">
        <f>"00740595"</f>
        <v>00740595</v>
      </c>
      <c r="C146" t="str">
        <f>"003"</f>
        <v>003</v>
      </c>
    </row>
    <row r="147" spans="1:3" x14ac:dyDescent="0.25">
      <c r="A147">
        <v>141</v>
      </c>
      <c r="B147" t="str">
        <f>"00644997"</f>
        <v>00644997</v>
      </c>
      <c r="C147" t="str">
        <f>"003"</f>
        <v>003</v>
      </c>
    </row>
    <row r="148" spans="1:3" x14ac:dyDescent="0.25">
      <c r="A148">
        <v>142</v>
      </c>
      <c r="B148" t="str">
        <f>"00877134"</f>
        <v>00877134</v>
      </c>
      <c r="C148" t="s">
        <v>6</v>
      </c>
    </row>
    <row r="149" spans="1:3" x14ac:dyDescent="0.25">
      <c r="A149">
        <v>143</v>
      </c>
      <c r="B149" t="str">
        <f>"00369113"</f>
        <v>00369113</v>
      </c>
      <c r="C149" t="s">
        <v>6</v>
      </c>
    </row>
    <row r="150" spans="1:3" x14ac:dyDescent="0.25">
      <c r="A150">
        <v>144</v>
      </c>
      <c r="B150" t="str">
        <f>"00642013"</f>
        <v>00642013</v>
      </c>
      <c r="C150" t="s">
        <v>6</v>
      </c>
    </row>
    <row r="151" spans="1:3" x14ac:dyDescent="0.25">
      <c r="A151">
        <v>145</v>
      </c>
      <c r="B151" t="str">
        <f>"201401001403"</f>
        <v>201401001403</v>
      </c>
      <c r="C151" t="s">
        <v>6</v>
      </c>
    </row>
    <row r="152" spans="1:3" x14ac:dyDescent="0.25">
      <c r="A152">
        <v>146</v>
      </c>
      <c r="B152" t="str">
        <f>"00832619"</f>
        <v>00832619</v>
      </c>
      <c r="C152" t="s">
        <v>6</v>
      </c>
    </row>
    <row r="153" spans="1:3" x14ac:dyDescent="0.25">
      <c r="A153">
        <v>147</v>
      </c>
      <c r="B153" t="str">
        <f>"201304000473"</f>
        <v>201304000473</v>
      </c>
      <c r="C153" t="s">
        <v>7</v>
      </c>
    </row>
    <row r="154" spans="1:3" x14ac:dyDescent="0.25">
      <c r="A154">
        <v>148</v>
      </c>
      <c r="B154" t="str">
        <f>"00875037"</f>
        <v>00875037</v>
      </c>
      <c r="C154" t="s">
        <v>6</v>
      </c>
    </row>
    <row r="155" spans="1:3" x14ac:dyDescent="0.25">
      <c r="A155">
        <v>149</v>
      </c>
      <c r="B155" t="str">
        <f>"00607202"</f>
        <v>00607202</v>
      </c>
      <c r="C155" t="s">
        <v>10</v>
      </c>
    </row>
    <row r="156" spans="1:3" x14ac:dyDescent="0.25">
      <c r="A156">
        <v>150</v>
      </c>
      <c r="B156" t="str">
        <f>"00246798"</f>
        <v>00246798</v>
      </c>
      <c r="C156" t="s">
        <v>6</v>
      </c>
    </row>
    <row r="157" spans="1:3" x14ac:dyDescent="0.25">
      <c r="A157">
        <v>151</v>
      </c>
      <c r="B157" t="str">
        <f>"00633650"</f>
        <v>00633650</v>
      </c>
      <c r="C157" t="s">
        <v>6</v>
      </c>
    </row>
    <row r="158" spans="1:3" x14ac:dyDescent="0.25">
      <c r="A158">
        <v>152</v>
      </c>
      <c r="B158" t="str">
        <f>"00877944"</f>
        <v>00877944</v>
      </c>
      <c r="C158" t="str">
        <f>"003"</f>
        <v>003</v>
      </c>
    </row>
    <row r="159" spans="1:3" x14ac:dyDescent="0.25">
      <c r="A159">
        <v>153</v>
      </c>
      <c r="B159" t="str">
        <f>"00012412"</f>
        <v>00012412</v>
      </c>
      <c r="C159" t="s">
        <v>6</v>
      </c>
    </row>
    <row r="160" spans="1:3" x14ac:dyDescent="0.25">
      <c r="A160">
        <v>154</v>
      </c>
      <c r="B160" t="str">
        <f>"00877572"</f>
        <v>00877572</v>
      </c>
      <c r="C160" t="str">
        <f>"003"</f>
        <v>003</v>
      </c>
    </row>
    <row r="161" spans="1:3" x14ac:dyDescent="0.25">
      <c r="A161">
        <v>155</v>
      </c>
      <c r="B161" t="str">
        <f>"00546027"</f>
        <v>00546027</v>
      </c>
      <c r="C161" t="s">
        <v>6</v>
      </c>
    </row>
    <row r="162" spans="1:3" x14ac:dyDescent="0.25">
      <c r="A162">
        <v>156</v>
      </c>
      <c r="B162" t="str">
        <f>"00586222"</f>
        <v>00586222</v>
      </c>
      <c r="C162" t="str">
        <f>"003"</f>
        <v>003</v>
      </c>
    </row>
    <row r="163" spans="1:3" x14ac:dyDescent="0.25">
      <c r="A163">
        <v>157</v>
      </c>
      <c r="B163" t="str">
        <f>"201410009992"</f>
        <v>201410009992</v>
      </c>
      <c r="C163" t="s">
        <v>14</v>
      </c>
    </row>
    <row r="164" spans="1:3" x14ac:dyDescent="0.25">
      <c r="A164">
        <v>158</v>
      </c>
      <c r="B164" t="str">
        <f>"00466547"</f>
        <v>00466547</v>
      </c>
      <c r="C164" t="s">
        <v>6</v>
      </c>
    </row>
    <row r="165" spans="1:3" x14ac:dyDescent="0.25">
      <c r="A165">
        <v>159</v>
      </c>
      <c r="B165" t="str">
        <f>"00679461"</f>
        <v>00679461</v>
      </c>
      <c r="C165" t="s">
        <v>6</v>
      </c>
    </row>
    <row r="166" spans="1:3" x14ac:dyDescent="0.25">
      <c r="A166">
        <v>160</v>
      </c>
      <c r="B166" t="str">
        <f>"00870241"</f>
        <v>00870241</v>
      </c>
      <c r="C166" t="str">
        <f>"001"</f>
        <v>001</v>
      </c>
    </row>
    <row r="167" spans="1:3" x14ac:dyDescent="0.25">
      <c r="A167">
        <v>161</v>
      </c>
      <c r="B167" t="str">
        <f>"201412000513"</f>
        <v>201412000513</v>
      </c>
      <c r="C167" t="s">
        <v>11</v>
      </c>
    </row>
    <row r="168" spans="1:3" x14ac:dyDescent="0.25">
      <c r="A168">
        <v>162</v>
      </c>
      <c r="B168" t="str">
        <f>"00845705"</f>
        <v>00845705</v>
      </c>
      <c r="C168" t="s">
        <v>10</v>
      </c>
    </row>
    <row r="169" spans="1:3" x14ac:dyDescent="0.25">
      <c r="A169">
        <v>163</v>
      </c>
      <c r="B169" t="str">
        <f>"00877957"</f>
        <v>00877957</v>
      </c>
      <c r="C169" t="s">
        <v>6</v>
      </c>
    </row>
    <row r="170" spans="1:3" x14ac:dyDescent="0.25">
      <c r="A170">
        <v>164</v>
      </c>
      <c r="B170" t="str">
        <f>"00122090"</f>
        <v>00122090</v>
      </c>
      <c r="C170" t="s">
        <v>9</v>
      </c>
    </row>
    <row r="171" spans="1:3" x14ac:dyDescent="0.25">
      <c r="A171">
        <v>165</v>
      </c>
      <c r="B171" t="str">
        <f>"201504004859"</f>
        <v>201504004859</v>
      </c>
      <c r="C171" t="s">
        <v>6</v>
      </c>
    </row>
    <row r="172" spans="1:3" x14ac:dyDescent="0.25">
      <c r="A172">
        <v>166</v>
      </c>
      <c r="B172" t="str">
        <f>"00878094"</f>
        <v>00878094</v>
      </c>
      <c r="C172" t="s">
        <v>6</v>
      </c>
    </row>
    <row r="173" spans="1:3" x14ac:dyDescent="0.25">
      <c r="A173">
        <v>167</v>
      </c>
      <c r="B173" t="str">
        <f>"00876490"</f>
        <v>00876490</v>
      </c>
      <c r="C173" t="s">
        <v>6</v>
      </c>
    </row>
    <row r="174" spans="1:3" x14ac:dyDescent="0.25">
      <c r="A174">
        <v>168</v>
      </c>
      <c r="B174" t="str">
        <f>"00121324"</f>
        <v>00121324</v>
      </c>
      <c r="C174" t="s">
        <v>6</v>
      </c>
    </row>
    <row r="175" spans="1:3" x14ac:dyDescent="0.25">
      <c r="A175">
        <v>169</v>
      </c>
      <c r="B175" t="str">
        <f>"201402008269"</f>
        <v>201402008269</v>
      </c>
      <c r="C175" t="str">
        <f>"003"</f>
        <v>003</v>
      </c>
    </row>
    <row r="176" spans="1:3" x14ac:dyDescent="0.25">
      <c r="A176">
        <v>170</v>
      </c>
      <c r="B176" t="str">
        <f>"00138109"</f>
        <v>00138109</v>
      </c>
      <c r="C176" t="s">
        <v>6</v>
      </c>
    </row>
    <row r="177" spans="1:3" x14ac:dyDescent="0.25">
      <c r="A177">
        <v>171</v>
      </c>
      <c r="B177" t="str">
        <f>"00835911"</f>
        <v>00835911</v>
      </c>
      <c r="C177" t="s">
        <v>6</v>
      </c>
    </row>
    <row r="178" spans="1:3" x14ac:dyDescent="0.25">
      <c r="A178">
        <v>172</v>
      </c>
      <c r="B178" t="str">
        <f>"200802009502"</f>
        <v>200802009502</v>
      </c>
      <c r="C178" t="s">
        <v>6</v>
      </c>
    </row>
    <row r="179" spans="1:3" x14ac:dyDescent="0.25">
      <c r="A179">
        <v>173</v>
      </c>
      <c r="B179" t="str">
        <f>"00519223"</f>
        <v>00519223</v>
      </c>
      <c r="C179" t="s">
        <v>6</v>
      </c>
    </row>
    <row r="180" spans="1:3" x14ac:dyDescent="0.25">
      <c r="A180">
        <v>174</v>
      </c>
      <c r="B180" t="str">
        <f>"00801924"</f>
        <v>00801924</v>
      </c>
      <c r="C180" t="s">
        <v>10</v>
      </c>
    </row>
    <row r="181" spans="1:3" x14ac:dyDescent="0.25">
      <c r="A181">
        <v>175</v>
      </c>
      <c r="B181" t="str">
        <f>"00471062"</f>
        <v>00471062</v>
      </c>
      <c r="C181" t="s">
        <v>10</v>
      </c>
    </row>
    <row r="182" spans="1:3" x14ac:dyDescent="0.25">
      <c r="A182">
        <v>176</v>
      </c>
      <c r="B182" t="str">
        <f>"00015785"</f>
        <v>00015785</v>
      </c>
      <c r="C182" t="s">
        <v>6</v>
      </c>
    </row>
    <row r="183" spans="1:3" x14ac:dyDescent="0.25">
      <c r="A183">
        <v>177</v>
      </c>
      <c r="B183" t="str">
        <f>"00827391"</f>
        <v>00827391</v>
      </c>
      <c r="C183" t="s">
        <v>6</v>
      </c>
    </row>
    <row r="184" spans="1:3" x14ac:dyDescent="0.25">
      <c r="A184">
        <v>178</v>
      </c>
      <c r="B184" t="str">
        <f>"00877618"</f>
        <v>00877618</v>
      </c>
      <c r="C184" t="s">
        <v>13</v>
      </c>
    </row>
    <row r="185" spans="1:3" x14ac:dyDescent="0.25">
      <c r="A185">
        <v>179</v>
      </c>
      <c r="B185" t="str">
        <f>"00431010"</f>
        <v>00431010</v>
      </c>
      <c r="C185" t="s">
        <v>6</v>
      </c>
    </row>
    <row r="186" spans="1:3" x14ac:dyDescent="0.25">
      <c r="A186">
        <v>180</v>
      </c>
      <c r="B186" t="str">
        <f>"00603767"</f>
        <v>00603767</v>
      </c>
      <c r="C186" t="s">
        <v>10</v>
      </c>
    </row>
    <row r="187" spans="1:3" x14ac:dyDescent="0.25">
      <c r="A187">
        <v>181</v>
      </c>
      <c r="B187" t="str">
        <f>"00821161"</f>
        <v>00821161</v>
      </c>
      <c r="C187" t="s">
        <v>6</v>
      </c>
    </row>
    <row r="188" spans="1:3" x14ac:dyDescent="0.25">
      <c r="A188">
        <v>182</v>
      </c>
      <c r="B188" t="str">
        <f>"00167676"</f>
        <v>00167676</v>
      </c>
      <c r="C188" t="s">
        <v>6</v>
      </c>
    </row>
    <row r="189" spans="1:3" x14ac:dyDescent="0.25">
      <c r="A189">
        <v>183</v>
      </c>
      <c r="B189" t="str">
        <f>"00871077"</f>
        <v>00871077</v>
      </c>
      <c r="C189" t="s">
        <v>6</v>
      </c>
    </row>
    <row r="190" spans="1:3" x14ac:dyDescent="0.25">
      <c r="A190">
        <v>184</v>
      </c>
      <c r="B190" t="str">
        <f>"00798166"</f>
        <v>00798166</v>
      </c>
      <c r="C190" t="str">
        <f>"003"</f>
        <v>003</v>
      </c>
    </row>
    <row r="191" spans="1:3" x14ac:dyDescent="0.25">
      <c r="A191">
        <v>185</v>
      </c>
      <c r="B191" t="str">
        <f>"00494206"</f>
        <v>00494206</v>
      </c>
      <c r="C191" t="s">
        <v>10</v>
      </c>
    </row>
    <row r="192" spans="1:3" x14ac:dyDescent="0.25">
      <c r="A192">
        <v>186</v>
      </c>
      <c r="B192" t="str">
        <f>"201412006889"</f>
        <v>201412006889</v>
      </c>
      <c r="C192" t="s">
        <v>6</v>
      </c>
    </row>
    <row r="193" spans="1:3" x14ac:dyDescent="0.25">
      <c r="A193">
        <v>187</v>
      </c>
      <c r="B193" t="str">
        <f>"00875636"</f>
        <v>00875636</v>
      </c>
      <c r="C193" t="s">
        <v>6</v>
      </c>
    </row>
    <row r="194" spans="1:3" x14ac:dyDescent="0.25">
      <c r="A194">
        <v>188</v>
      </c>
      <c r="B194" t="str">
        <f>"00808288"</f>
        <v>00808288</v>
      </c>
      <c r="C194" t="s">
        <v>8</v>
      </c>
    </row>
    <row r="195" spans="1:3" x14ac:dyDescent="0.25">
      <c r="A195">
        <v>189</v>
      </c>
      <c r="B195" t="str">
        <f>"201412001855"</f>
        <v>201412001855</v>
      </c>
      <c r="C195" t="str">
        <f>"003"</f>
        <v>003</v>
      </c>
    </row>
    <row r="196" spans="1:3" x14ac:dyDescent="0.25">
      <c r="A196">
        <v>190</v>
      </c>
      <c r="B196" t="str">
        <f>"00239628"</f>
        <v>00239628</v>
      </c>
      <c r="C196" t="s">
        <v>7</v>
      </c>
    </row>
    <row r="197" spans="1:3" x14ac:dyDescent="0.25">
      <c r="A197">
        <v>191</v>
      </c>
      <c r="B197" t="str">
        <f>"00878056"</f>
        <v>00878056</v>
      </c>
      <c r="C197" t="s">
        <v>6</v>
      </c>
    </row>
    <row r="198" spans="1:3" x14ac:dyDescent="0.25">
      <c r="A198">
        <v>192</v>
      </c>
      <c r="B198" t="str">
        <f>"00217910"</f>
        <v>00217910</v>
      </c>
      <c r="C198" t="s">
        <v>6</v>
      </c>
    </row>
    <row r="199" spans="1:3" x14ac:dyDescent="0.25">
      <c r="A199">
        <v>193</v>
      </c>
      <c r="B199" t="str">
        <f>"00506466"</f>
        <v>00506466</v>
      </c>
      <c r="C199" t="str">
        <f>"003"</f>
        <v>003</v>
      </c>
    </row>
    <row r="200" spans="1:3" x14ac:dyDescent="0.25">
      <c r="A200">
        <v>194</v>
      </c>
      <c r="B200" t="str">
        <f>"00722254"</f>
        <v>00722254</v>
      </c>
      <c r="C200" t="str">
        <f>"003"</f>
        <v>003</v>
      </c>
    </row>
    <row r="201" spans="1:3" x14ac:dyDescent="0.25">
      <c r="A201">
        <v>195</v>
      </c>
      <c r="B201" t="str">
        <f>"00877856"</f>
        <v>00877856</v>
      </c>
      <c r="C201" t="str">
        <f>"003"</f>
        <v>003</v>
      </c>
    </row>
    <row r="202" spans="1:3" x14ac:dyDescent="0.25">
      <c r="A202">
        <v>196</v>
      </c>
      <c r="B202" t="str">
        <f>"00129500"</f>
        <v>00129500</v>
      </c>
      <c r="C202" t="s">
        <v>6</v>
      </c>
    </row>
    <row r="203" spans="1:3" x14ac:dyDescent="0.25">
      <c r="A203">
        <v>197</v>
      </c>
      <c r="B203" t="str">
        <f>"00077697"</f>
        <v>00077697</v>
      </c>
      <c r="C203" t="s">
        <v>6</v>
      </c>
    </row>
    <row r="204" spans="1:3" x14ac:dyDescent="0.25">
      <c r="A204">
        <v>198</v>
      </c>
      <c r="B204" t="str">
        <f>"00878089"</f>
        <v>00878089</v>
      </c>
      <c r="C204" t="s">
        <v>6</v>
      </c>
    </row>
    <row r="205" spans="1:3" x14ac:dyDescent="0.25">
      <c r="A205">
        <v>199</v>
      </c>
      <c r="B205" t="str">
        <f>"201504004732"</f>
        <v>201504004732</v>
      </c>
      <c r="C205" t="s">
        <v>6</v>
      </c>
    </row>
    <row r="206" spans="1:3" x14ac:dyDescent="0.25">
      <c r="A206">
        <v>200</v>
      </c>
      <c r="B206" t="str">
        <f>"00096019"</f>
        <v>00096019</v>
      </c>
      <c r="C206" t="s">
        <v>6</v>
      </c>
    </row>
    <row r="207" spans="1:3" x14ac:dyDescent="0.25">
      <c r="A207">
        <v>201</v>
      </c>
      <c r="B207" t="str">
        <f>"00207063"</f>
        <v>00207063</v>
      </c>
      <c r="C207" t="str">
        <f>"003"</f>
        <v>003</v>
      </c>
    </row>
    <row r="208" spans="1:3" x14ac:dyDescent="0.25">
      <c r="A208">
        <v>202</v>
      </c>
      <c r="B208" t="str">
        <f>"201401000399"</f>
        <v>201401000399</v>
      </c>
      <c r="C208" t="s">
        <v>6</v>
      </c>
    </row>
    <row r="209" spans="1:3" x14ac:dyDescent="0.25">
      <c r="A209">
        <v>203</v>
      </c>
      <c r="B209" t="str">
        <f>"00584309"</f>
        <v>00584309</v>
      </c>
      <c r="C209" t="s">
        <v>6</v>
      </c>
    </row>
    <row r="210" spans="1:3" x14ac:dyDescent="0.25">
      <c r="A210">
        <v>204</v>
      </c>
      <c r="B210" t="str">
        <f>"00625441"</f>
        <v>00625441</v>
      </c>
      <c r="C210" t="s">
        <v>10</v>
      </c>
    </row>
    <row r="211" spans="1:3" x14ac:dyDescent="0.25">
      <c r="A211">
        <v>205</v>
      </c>
      <c r="B211" t="str">
        <f>"00493017"</f>
        <v>00493017</v>
      </c>
      <c r="C211" t="s">
        <v>6</v>
      </c>
    </row>
    <row r="212" spans="1:3" x14ac:dyDescent="0.25">
      <c r="A212">
        <v>206</v>
      </c>
      <c r="B212" t="str">
        <f>"00831511"</f>
        <v>00831511</v>
      </c>
      <c r="C212" t="s">
        <v>6</v>
      </c>
    </row>
    <row r="213" spans="1:3" x14ac:dyDescent="0.25">
      <c r="A213">
        <v>207</v>
      </c>
      <c r="B213" t="str">
        <f>"00875423"</f>
        <v>00875423</v>
      </c>
      <c r="C213" t="str">
        <f>"003"</f>
        <v>003</v>
      </c>
    </row>
    <row r="214" spans="1:3" x14ac:dyDescent="0.25">
      <c r="A214">
        <v>208</v>
      </c>
      <c r="B214" t="str">
        <f>"201402008932"</f>
        <v>201402008932</v>
      </c>
      <c r="C214" t="s">
        <v>7</v>
      </c>
    </row>
    <row r="215" spans="1:3" x14ac:dyDescent="0.25">
      <c r="A215">
        <v>209</v>
      </c>
      <c r="B215" t="str">
        <f>"00773874"</f>
        <v>00773874</v>
      </c>
      <c r="C215" t="s">
        <v>6</v>
      </c>
    </row>
    <row r="216" spans="1:3" x14ac:dyDescent="0.25">
      <c r="A216">
        <v>210</v>
      </c>
      <c r="B216" t="str">
        <f>"00823142"</f>
        <v>00823142</v>
      </c>
      <c r="C216" t="str">
        <f>"003"</f>
        <v>003</v>
      </c>
    </row>
    <row r="217" spans="1:3" x14ac:dyDescent="0.25">
      <c r="A217">
        <v>211</v>
      </c>
      <c r="B217" t="str">
        <f>"00627897"</f>
        <v>00627897</v>
      </c>
      <c r="C217" t="str">
        <f>"003"</f>
        <v>003</v>
      </c>
    </row>
    <row r="218" spans="1:3" x14ac:dyDescent="0.25">
      <c r="A218">
        <v>212</v>
      </c>
      <c r="B218" t="str">
        <f>"00800547"</f>
        <v>00800547</v>
      </c>
      <c r="C218" t="str">
        <f>"003"</f>
        <v>003</v>
      </c>
    </row>
    <row r="219" spans="1:3" x14ac:dyDescent="0.25">
      <c r="A219">
        <v>213</v>
      </c>
      <c r="B219" t="str">
        <f>"201511005676"</f>
        <v>201511005676</v>
      </c>
      <c r="C219" t="str">
        <f>"003"</f>
        <v>003</v>
      </c>
    </row>
    <row r="220" spans="1:3" x14ac:dyDescent="0.25">
      <c r="A220">
        <v>214</v>
      </c>
      <c r="B220" t="str">
        <f>"00245758"</f>
        <v>00245758</v>
      </c>
      <c r="C220" t="s">
        <v>6</v>
      </c>
    </row>
    <row r="221" spans="1:3" x14ac:dyDescent="0.25">
      <c r="A221">
        <v>215</v>
      </c>
      <c r="B221" t="str">
        <f>"00822261"</f>
        <v>00822261</v>
      </c>
      <c r="C221" t="s">
        <v>6</v>
      </c>
    </row>
    <row r="222" spans="1:3" x14ac:dyDescent="0.25">
      <c r="A222">
        <v>216</v>
      </c>
      <c r="B222" t="str">
        <f>"00839034"</f>
        <v>00839034</v>
      </c>
      <c r="C222" t="s">
        <v>6</v>
      </c>
    </row>
    <row r="223" spans="1:3" x14ac:dyDescent="0.25">
      <c r="A223">
        <v>217</v>
      </c>
      <c r="B223" t="str">
        <f>"00642101"</f>
        <v>00642101</v>
      </c>
      <c r="C223" t="str">
        <f>"003"</f>
        <v>003</v>
      </c>
    </row>
    <row r="224" spans="1:3" x14ac:dyDescent="0.25">
      <c r="A224">
        <v>218</v>
      </c>
      <c r="B224" t="str">
        <f>"00840076"</f>
        <v>00840076</v>
      </c>
      <c r="C224" t="s">
        <v>6</v>
      </c>
    </row>
    <row r="225" spans="1:3" x14ac:dyDescent="0.25">
      <c r="A225">
        <v>219</v>
      </c>
      <c r="B225" t="str">
        <f>"00834075"</f>
        <v>00834075</v>
      </c>
      <c r="C225" t="s">
        <v>6</v>
      </c>
    </row>
    <row r="226" spans="1:3" x14ac:dyDescent="0.25">
      <c r="A226">
        <v>220</v>
      </c>
      <c r="B226" t="str">
        <f>"00869200"</f>
        <v>00869200</v>
      </c>
      <c r="C226" t="str">
        <f>"003"</f>
        <v>003</v>
      </c>
    </row>
    <row r="227" spans="1:3" x14ac:dyDescent="0.25">
      <c r="A227">
        <v>221</v>
      </c>
      <c r="B227" t="str">
        <f>"00633702"</f>
        <v>00633702</v>
      </c>
      <c r="C227" t="str">
        <f>"003"</f>
        <v>003</v>
      </c>
    </row>
    <row r="228" spans="1:3" x14ac:dyDescent="0.25">
      <c r="A228">
        <v>222</v>
      </c>
      <c r="B228" t="str">
        <f>"00803752"</f>
        <v>00803752</v>
      </c>
      <c r="C228" t="s">
        <v>6</v>
      </c>
    </row>
    <row r="229" spans="1:3" x14ac:dyDescent="0.25">
      <c r="A229">
        <v>223</v>
      </c>
      <c r="B229" t="str">
        <f>"00832786"</f>
        <v>00832786</v>
      </c>
      <c r="C229" t="s">
        <v>6</v>
      </c>
    </row>
    <row r="230" spans="1:3" x14ac:dyDescent="0.25">
      <c r="A230">
        <v>224</v>
      </c>
      <c r="B230" t="str">
        <f>"00585062"</f>
        <v>00585062</v>
      </c>
      <c r="C230" t="str">
        <f>"003"</f>
        <v>003</v>
      </c>
    </row>
    <row r="231" spans="1:3" x14ac:dyDescent="0.25">
      <c r="A231">
        <v>225</v>
      </c>
      <c r="B231" t="str">
        <f>"00833023"</f>
        <v>00833023</v>
      </c>
      <c r="C231" t="s">
        <v>6</v>
      </c>
    </row>
    <row r="232" spans="1:3" x14ac:dyDescent="0.25">
      <c r="A232">
        <v>226</v>
      </c>
      <c r="B232" t="str">
        <f>"00875576"</f>
        <v>00875576</v>
      </c>
      <c r="C232" t="s">
        <v>6</v>
      </c>
    </row>
    <row r="233" spans="1:3" x14ac:dyDescent="0.25">
      <c r="A233">
        <v>227</v>
      </c>
      <c r="B233" t="str">
        <f>"00573567"</f>
        <v>00573567</v>
      </c>
      <c r="C233" t="s">
        <v>6</v>
      </c>
    </row>
    <row r="234" spans="1:3" x14ac:dyDescent="0.25">
      <c r="A234">
        <v>228</v>
      </c>
      <c r="B234" t="str">
        <f>"00877298"</f>
        <v>00877298</v>
      </c>
      <c r="C234" t="s">
        <v>7</v>
      </c>
    </row>
    <row r="235" spans="1:3" x14ac:dyDescent="0.25">
      <c r="A235">
        <v>229</v>
      </c>
      <c r="B235" t="str">
        <f>"201504005116"</f>
        <v>201504005116</v>
      </c>
      <c r="C235" t="s">
        <v>6</v>
      </c>
    </row>
    <row r="236" spans="1:3" x14ac:dyDescent="0.25">
      <c r="A236">
        <v>230</v>
      </c>
      <c r="B236" t="str">
        <f>"00872166"</f>
        <v>00872166</v>
      </c>
      <c r="C236" t="s">
        <v>6</v>
      </c>
    </row>
    <row r="237" spans="1:3" x14ac:dyDescent="0.25">
      <c r="A237">
        <v>231</v>
      </c>
      <c r="B237" t="str">
        <f>"00877169"</f>
        <v>00877169</v>
      </c>
      <c r="C237" t="s">
        <v>6</v>
      </c>
    </row>
    <row r="238" spans="1:3" x14ac:dyDescent="0.25">
      <c r="A238">
        <v>232</v>
      </c>
      <c r="B238" t="str">
        <f>"00111748"</f>
        <v>00111748</v>
      </c>
      <c r="C238" t="str">
        <f>"003"</f>
        <v>003</v>
      </c>
    </row>
    <row r="239" spans="1:3" x14ac:dyDescent="0.25">
      <c r="A239">
        <v>233</v>
      </c>
      <c r="B239" t="str">
        <f>"00235211"</f>
        <v>00235211</v>
      </c>
      <c r="C239" t="s">
        <v>6</v>
      </c>
    </row>
    <row r="240" spans="1:3" x14ac:dyDescent="0.25">
      <c r="A240">
        <v>234</v>
      </c>
      <c r="B240" t="str">
        <f>"00827221"</f>
        <v>00827221</v>
      </c>
      <c r="C240" t="s">
        <v>6</v>
      </c>
    </row>
    <row r="241" spans="1:3" x14ac:dyDescent="0.25">
      <c r="A241">
        <v>235</v>
      </c>
      <c r="B241" t="str">
        <f>"00827997"</f>
        <v>00827997</v>
      </c>
      <c r="C241" t="s">
        <v>6</v>
      </c>
    </row>
    <row r="242" spans="1:3" x14ac:dyDescent="0.25">
      <c r="A242">
        <v>236</v>
      </c>
      <c r="B242" t="str">
        <f>"201011000066"</f>
        <v>201011000066</v>
      </c>
      <c r="C242" t="str">
        <f>"003"</f>
        <v>003</v>
      </c>
    </row>
    <row r="243" spans="1:3" x14ac:dyDescent="0.25">
      <c r="A243">
        <v>237</v>
      </c>
      <c r="B243" t="str">
        <f>"00666461"</f>
        <v>00666461</v>
      </c>
      <c r="C243" t="str">
        <f>"003"</f>
        <v>003</v>
      </c>
    </row>
    <row r="244" spans="1:3" x14ac:dyDescent="0.25">
      <c r="A244">
        <v>238</v>
      </c>
      <c r="B244" t="str">
        <f>"00244574"</f>
        <v>00244574</v>
      </c>
      <c r="C244" t="s">
        <v>7</v>
      </c>
    </row>
    <row r="245" spans="1:3" x14ac:dyDescent="0.25">
      <c r="A245">
        <v>239</v>
      </c>
      <c r="B245" t="str">
        <f>"00742151"</f>
        <v>00742151</v>
      </c>
      <c r="C245" t="s">
        <v>10</v>
      </c>
    </row>
    <row r="246" spans="1:3" x14ac:dyDescent="0.25">
      <c r="A246">
        <v>240</v>
      </c>
      <c r="B246" t="str">
        <f>"00772764"</f>
        <v>00772764</v>
      </c>
      <c r="C246" t="s">
        <v>7</v>
      </c>
    </row>
    <row r="247" spans="1:3" x14ac:dyDescent="0.25">
      <c r="A247">
        <v>241</v>
      </c>
      <c r="B247" t="str">
        <f>"201209000146"</f>
        <v>201209000146</v>
      </c>
      <c r="C247" t="s">
        <v>6</v>
      </c>
    </row>
    <row r="248" spans="1:3" x14ac:dyDescent="0.25">
      <c r="A248">
        <v>242</v>
      </c>
      <c r="B248" t="str">
        <f>"00776778"</f>
        <v>00776778</v>
      </c>
      <c r="C248" t="s">
        <v>6</v>
      </c>
    </row>
    <row r="249" spans="1:3" x14ac:dyDescent="0.25">
      <c r="A249">
        <v>243</v>
      </c>
      <c r="B249" t="str">
        <f>"00139852"</f>
        <v>00139852</v>
      </c>
      <c r="C249" t="s">
        <v>6</v>
      </c>
    </row>
    <row r="250" spans="1:3" x14ac:dyDescent="0.25">
      <c r="A250">
        <v>244</v>
      </c>
      <c r="B250" t="str">
        <f>"201504005229"</f>
        <v>201504005229</v>
      </c>
      <c r="C250" t="str">
        <f>"001"</f>
        <v>001</v>
      </c>
    </row>
    <row r="251" spans="1:3" x14ac:dyDescent="0.25">
      <c r="A251">
        <v>245</v>
      </c>
      <c r="B251" t="str">
        <f>"00429147"</f>
        <v>00429147</v>
      </c>
      <c r="C251" t="s">
        <v>6</v>
      </c>
    </row>
    <row r="252" spans="1:3" x14ac:dyDescent="0.25">
      <c r="A252">
        <v>246</v>
      </c>
      <c r="B252" t="str">
        <f>"00745285"</f>
        <v>00745285</v>
      </c>
      <c r="C252" t="str">
        <f>"003"</f>
        <v>003</v>
      </c>
    </row>
    <row r="253" spans="1:3" x14ac:dyDescent="0.25">
      <c r="A253">
        <v>247</v>
      </c>
      <c r="B253" t="str">
        <f>"00546197"</f>
        <v>00546197</v>
      </c>
      <c r="C253" t="s">
        <v>6</v>
      </c>
    </row>
    <row r="254" spans="1:3" x14ac:dyDescent="0.25">
      <c r="A254">
        <v>248</v>
      </c>
      <c r="B254" t="str">
        <f>"00832957"</f>
        <v>00832957</v>
      </c>
      <c r="C254" t="s">
        <v>6</v>
      </c>
    </row>
    <row r="255" spans="1:3" x14ac:dyDescent="0.25">
      <c r="A255">
        <v>249</v>
      </c>
      <c r="B255" t="str">
        <f>"00806753"</f>
        <v>00806753</v>
      </c>
      <c r="C255" t="s">
        <v>6</v>
      </c>
    </row>
    <row r="256" spans="1:3" x14ac:dyDescent="0.25">
      <c r="A256">
        <v>250</v>
      </c>
      <c r="B256" t="str">
        <f>"00796766"</f>
        <v>00796766</v>
      </c>
      <c r="C256" t="s">
        <v>10</v>
      </c>
    </row>
    <row r="257" spans="1:3" x14ac:dyDescent="0.25">
      <c r="A257">
        <v>251</v>
      </c>
      <c r="B257" t="str">
        <f>"00877551"</f>
        <v>00877551</v>
      </c>
      <c r="C257" t="s">
        <v>6</v>
      </c>
    </row>
    <row r="258" spans="1:3" x14ac:dyDescent="0.25">
      <c r="A258">
        <v>252</v>
      </c>
      <c r="B258" t="str">
        <f>"00724151"</f>
        <v>00724151</v>
      </c>
      <c r="C258" t="str">
        <f>"003"</f>
        <v>003</v>
      </c>
    </row>
    <row r="259" spans="1:3" x14ac:dyDescent="0.25">
      <c r="A259">
        <v>253</v>
      </c>
      <c r="B259" t="str">
        <f>"201402002932"</f>
        <v>201402002932</v>
      </c>
      <c r="C259" t="s">
        <v>6</v>
      </c>
    </row>
    <row r="260" spans="1:3" x14ac:dyDescent="0.25">
      <c r="A260">
        <v>254</v>
      </c>
      <c r="B260" t="str">
        <f>"00825226"</f>
        <v>00825226</v>
      </c>
      <c r="C260" t="s">
        <v>6</v>
      </c>
    </row>
    <row r="261" spans="1:3" x14ac:dyDescent="0.25">
      <c r="A261">
        <v>255</v>
      </c>
      <c r="B261" t="str">
        <f>"00776415"</f>
        <v>00776415</v>
      </c>
      <c r="C261" t="str">
        <f>"003"</f>
        <v>003</v>
      </c>
    </row>
    <row r="262" spans="1:3" x14ac:dyDescent="0.25">
      <c r="A262">
        <v>256</v>
      </c>
      <c r="B262" t="str">
        <f>"00633733"</f>
        <v>00633733</v>
      </c>
      <c r="C262" t="s">
        <v>6</v>
      </c>
    </row>
    <row r="263" spans="1:3" x14ac:dyDescent="0.25">
      <c r="A263">
        <v>257</v>
      </c>
      <c r="B263" t="str">
        <f>"00774823"</f>
        <v>00774823</v>
      </c>
      <c r="C263" t="s">
        <v>6</v>
      </c>
    </row>
    <row r="264" spans="1:3" x14ac:dyDescent="0.25">
      <c r="A264">
        <v>258</v>
      </c>
      <c r="B264" t="str">
        <f>"201412001747"</f>
        <v>201412001747</v>
      </c>
      <c r="C264" t="str">
        <f>"003"</f>
        <v>003</v>
      </c>
    </row>
    <row r="265" spans="1:3" x14ac:dyDescent="0.25">
      <c r="A265">
        <v>259</v>
      </c>
      <c r="B265" t="str">
        <f>"201412007440"</f>
        <v>201412007440</v>
      </c>
      <c r="C265" t="s">
        <v>6</v>
      </c>
    </row>
    <row r="266" spans="1:3" x14ac:dyDescent="0.25">
      <c r="A266">
        <v>260</v>
      </c>
      <c r="B266" t="str">
        <f>"00853517"</f>
        <v>00853517</v>
      </c>
      <c r="C266" t="s">
        <v>6</v>
      </c>
    </row>
    <row r="267" spans="1:3" x14ac:dyDescent="0.25">
      <c r="A267">
        <v>261</v>
      </c>
      <c r="B267" t="str">
        <f>"00017411"</f>
        <v>00017411</v>
      </c>
      <c r="C267" t="s">
        <v>6</v>
      </c>
    </row>
    <row r="268" spans="1:3" x14ac:dyDescent="0.25">
      <c r="A268">
        <v>262</v>
      </c>
      <c r="B268" t="str">
        <f>"201504004438"</f>
        <v>201504004438</v>
      </c>
      <c r="C268" t="s">
        <v>6</v>
      </c>
    </row>
    <row r="269" spans="1:3" x14ac:dyDescent="0.25">
      <c r="A269">
        <v>263</v>
      </c>
      <c r="B269" t="str">
        <f>"00224118"</f>
        <v>00224118</v>
      </c>
      <c r="C269" t="s">
        <v>6</v>
      </c>
    </row>
    <row r="270" spans="1:3" x14ac:dyDescent="0.25">
      <c r="A270">
        <v>264</v>
      </c>
      <c r="B270" t="str">
        <f>"00877981"</f>
        <v>00877981</v>
      </c>
      <c r="C270" t="s">
        <v>6</v>
      </c>
    </row>
    <row r="271" spans="1:3" x14ac:dyDescent="0.25">
      <c r="A271">
        <v>265</v>
      </c>
      <c r="B271" t="str">
        <f>"00592897"</f>
        <v>00592897</v>
      </c>
      <c r="C271" t="str">
        <f>"002"</f>
        <v>002</v>
      </c>
    </row>
    <row r="272" spans="1:3" x14ac:dyDescent="0.25">
      <c r="A272">
        <v>266</v>
      </c>
      <c r="B272" t="str">
        <f>"00878092"</f>
        <v>00878092</v>
      </c>
      <c r="C272" t="str">
        <f>"002"</f>
        <v>002</v>
      </c>
    </row>
    <row r="273" spans="1:3" x14ac:dyDescent="0.25">
      <c r="A273">
        <v>267</v>
      </c>
      <c r="B273" t="str">
        <f>"00829052"</f>
        <v>00829052</v>
      </c>
      <c r="C273" t="str">
        <f>"003"</f>
        <v>003</v>
      </c>
    </row>
    <row r="274" spans="1:3" x14ac:dyDescent="0.25">
      <c r="A274">
        <v>268</v>
      </c>
      <c r="B274" t="str">
        <f>"00877100"</f>
        <v>00877100</v>
      </c>
      <c r="C274" t="str">
        <f>"003"</f>
        <v>003</v>
      </c>
    </row>
    <row r="275" spans="1:3" x14ac:dyDescent="0.25">
      <c r="A275">
        <v>269</v>
      </c>
      <c r="B275" t="str">
        <f>"00456574"</f>
        <v>00456574</v>
      </c>
      <c r="C275" t="s">
        <v>13</v>
      </c>
    </row>
    <row r="276" spans="1:3" x14ac:dyDescent="0.25">
      <c r="A276">
        <v>270</v>
      </c>
      <c r="B276" t="str">
        <f>"00658127"</f>
        <v>00658127</v>
      </c>
      <c r="C276" t="s">
        <v>8</v>
      </c>
    </row>
    <row r="277" spans="1:3" x14ac:dyDescent="0.25">
      <c r="A277">
        <v>271</v>
      </c>
      <c r="B277" t="str">
        <f>"00834113"</f>
        <v>00834113</v>
      </c>
      <c r="C277" t="s">
        <v>6</v>
      </c>
    </row>
    <row r="278" spans="1:3" x14ac:dyDescent="0.25">
      <c r="A278">
        <v>272</v>
      </c>
      <c r="B278" t="str">
        <f>"00833746"</f>
        <v>00833746</v>
      </c>
      <c r="C278" t="s">
        <v>6</v>
      </c>
    </row>
    <row r="279" spans="1:3" x14ac:dyDescent="0.25">
      <c r="A279">
        <v>273</v>
      </c>
      <c r="B279" t="str">
        <f>"00310997"</f>
        <v>00310997</v>
      </c>
      <c r="C279" t="s">
        <v>6</v>
      </c>
    </row>
    <row r="280" spans="1:3" x14ac:dyDescent="0.25">
      <c r="A280">
        <v>274</v>
      </c>
      <c r="B280" t="str">
        <f>"201504001507"</f>
        <v>201504001507</v>
      </c>
      <c r="C280" t="s">
        <v>6</v>
      </c>
    </row>
    <row r="281" spans="1:3" x14ac:dyDescent="0.25">
      <c r="A281">
        <v>275</v>
      </c>
      <c r="B281" t="str">
        <f>"00118113"</f>
        <v>00118113</v>
      </c>
      <c r="C281" t="s">
        <v>7</v>
      </c>
    </row>
    <row r="282" spans="1:3" x14ac:dyDescent="0.25">
      <c r="A282">
        <v>276</v>
      </c>
      <c r="B282" t="str">
        <f>"00876751"</f>
        <v>00876751</v>
      </c>
      <c r="C282" t="str">
        <f>"003"</f>
        <v>003</v>
      </c>
    </row>
    <row r="283" spans="1:3" x14ac:dyDescent="0.25">
      <c r="A283">
        <v>277</v>
      </c>
      <c r="B283" t="str">
        <f>"00012316"</f>
        <v>00012316</v>
      </c>
      <c r="C283" t="s">
        <v>6</v>
      </c>
    </row>
    <row r="284" spans="1:3" x14ac:dyDescent="0.25">
      <c r="A284">
        <v>278</v>
      </c>
      <c r="B284" t="str">
        <f>"00875773"</f>
        <v>00875773</v>
      </c>
      <c r="C284" t="s">
        <v>11</v>
      </c>
    </row>
    <row r="285" spans="1:3" x14ac:dyDescent="0.25">
      <c r="A285">
        <v>279</v>
      </c>
      <c r="B285" t="str">
        <f>"201411001348"</f>
        <v>201411001348</v>
      </c>
      <c r="C285" t="s">
        <v>11</v>
      </c>
    </row>
    <row r="286" spans="1:3" x14ac:dyDescent="0.25">
      <c r="A286">
        <v>280</v>
      </c>
      <c r="B286" t="str">
        <f>"00757243"</f>
        <v>00757243</v>
      </c>
      <c r="C286" t="s">
        <v>6</v>
      </c>
    </row>
    <row r="287" spans="1:3" x14ac:dyDescent="0.25">
      <c r="A287">
        <v>281</v>
      </c>
      <c r="B287" t="str">
        <f>"00808110"</f>
        <v>00808110</v>
      </c>
      <c r="C287" t="str">
        <f>"003"</f>
        <v>003</v>
      </c>
    </row>
    <row r="288" spans="1:3" x14ac:dyDescent="0.25">
      <c r="A288">
        <v>282</v>
      </c>
      <c r="B288" t="str">
        <f>"00225543"</f>
        <v>00225543</v>
      </c>
      <c r="C288" t="s">
        <v>6</v>
      </c>
    </row>
    <row r="289" spans="1:3" x14ac:dyDescent="0.25">
      <c r="A289">
        <v>283</v>
      </c>
      <c r="B289" t="str">
        <f>"00017619"</f>
        <v>00017619</v>
      </c>
      <c r="C289" t="s">
        <v>6</v>
      </c>
    </row>
    <row r="290" spans="1:3" x14ac:dyDescent="0.25">
      <c r="A290">
        <v>284</v>
      </c>
      <c r="B290" t="str">
        <f>"00877742"</f>
        <v>00877742</v>
      </c>
      <c r="C290" t="str">
        <f>"003"</f>
        <v>003</v>
      </c>
    </row>
    <row r="291" spans="1:3" x14ac:dyDescent="0.25">
      <c r="A291">
        <v>285</v>
      </c>
      <c r="B291" t="str">
        <f>"00878118"</f>
        <v>00878118</v>
      </c>
      <c r="C291" t="str">
        <f>"001"</f>
        <v>001</v>
      </c>
    </row>
    <row r="292" spans="1:3" x14ac:dyDescent="0.25">
      <c r="A292">
        <v>286</v>
      </c>
      <c r="B292" t="str">
        <f>"00813574"</f>
        <v>00813574</v>
      </c>
      <c r="C292" t="s">
        <v>6</v>
      </c>
    </row>
    <row r="293" spans="1:3" x14ac:dyDescent="0.25">
      <c r="A293">
        <v>287</v>
      </c>
      <c r="B293" t="str">
        <f>"00877174"</f>
        <v>00877174</v>
      </c>
      <c r="C293" t="s">
        <v>12</v>
      </c>
    </row>
    <row r="294" spans="1:3" x14ac:dyDescent="0.25">
      <c r="A294">
        <v>288</v>
      </c>
      <c r="B294" t="str">
        <f>"00464360"</f>
        <v>00464360</v>
      </c>
      <c r="C294" t="s">
        <v>6</v>
      </c>
    </row>
    <row r="295" spans="1:3" x14ac:dyDescent="0.25">
      <c r="A295">
        <v>289</v>
      </c>
      <c r="B295" t="str">
        <f>"00876969"</f>
        <v>00876969</v>
      </c>
      <c r="C295" t="str">
        <f>"003"</f>
        <v>003</v>
      </c>
    </row>
    <row r="296" spans="1:3" x14ac:dyDescent="0.25">
      <c r="A296">
        <v>290</v>
      </c>
      <c r="B296" t="str">
        <f>"201410009735"</f>
        <v>201410009735</v>
      </c>
      <c r="C296" t="s">
        <v>6</v>
      </c>
    </row>
    <row r="297" spans="1:3" x14ac:dyDescent="0.25">
      <c r="A297">
        <v>291</v>
      </c>
      <c r="B297" t="str">
        <f>"00648831"</f>
        <v>00648831</v>
      </c>
      <c r="C297" t="str">
        <f>"001"</f>
        <v>001</v>
      </c>
    </row>
    <row r="298" spans="1:3" x14ac:dyDescent="0.25">
      <c r="A298">
        <v>292</v>
      </c>
      <c r="B298" t="str">
        <f>"00875474"</f>
        <v>00875474</v>
      </c>
      <c r="C298" t="s">
        <v>11</v>
      </c>
    </row>
    <row r="299" spans="1:3" x14ac:dyDescent="0.25">
      <c r="A299">
        <v>293</v>
      </c>
      <c r="B299" t="str">
        <f>"201410008086"</f>
        <v>201410008086</v>
      </c>
      <c r="C299" t="str">
        <f>"003"</f>
        <v>003</v>
      </c>
    </row>
    <row r="300" spans="1:3" x14ac:dyDescent="0.25">
      <c r="A300">
        <v>294</v>
      </c>
      <c r="B300" t="str">
        <f>"00877642"</f>
        <v>00877642</v>
      </c>
      <c r="C300" t="s">
        <v>11</v>
      </c>
    </row>
    <row r="301" spans="1:3" x14ac:dyDescent="0.25">
      <c r="A301">
        <v>295</v>
      </c>
      <c r="B301" t="str">
        <f>"00780397"</f>
        <v>00780397</v>
      </c>
      <c r="C301" t="str">
        <f>"003"</f>
        <v>003</v>
      </c>
    </row>
    <row r="302" spans="1:3" x14ac:dyDescent="0.25">
      <c r="A302">
        <v>296</v>
      </c>
      <c r="B302" t="str">
        <f>"00875662"</f>
        <v>00875662</v>
      </c>
      <c r="C302" t="s">
        <v>6</v>
      </c>
    </row>
    <row r="303" spans="1:3" x14ac:dyDescent="0.25">
      <c r="A303">
        <v>297</v>
      </c>
      <c r="B303" t="str">
        <f>"00543260"</f>
        <v>00543260</v>
      </c>
      <c r="C303" t="s">
        <v>6</v>
      </c>
    </row>
    <row r="304" spans="1:3" x14ac:dyDescent="0.25">
      <c r="A304">
        <v>298</v>
      </c>
      <c r="B304" t="str">
        <f>"201511032693"</f>
        <v>201511032693</v>
      </c>
      <c r="C304" t="str">
        <f>"003"</f>
        <v>003</v>
      </c>
    </row>
    <row r="305" spans="1:3" x14ac:dyDescent="0.25">
      <c r="A305">
        <v>299</v>
      </c>
      <c r="B305" t="str">
        <f>"00148960"</f>
        <v>00148960</v>
      </c>
      <c r="C305" t="s">
        <v>6</v>
      </c>
    </row>
    <row r="306" spans="1:3" x14ac:dyDescent="0.25">
      <c r="A306">
        <v>300</v>
      </c>
      <c r="B306" t="str">
        <f>"00368426"</f>
        <v>00368426</v>
      </c>
      <c r="C306" t="s">
        <v>6</v>
      </c>
    </row>
    <row r="307" spans="1:3" x14ac:dyDescent="0.25">
      <c r="A307">
        <v>301</v>
      </c>
      <c r="B307" t="str">
        <f>"201411000900"</f>
        <v>201411000900</v>
      </c>
      <c r="C307" t="s">
        <v>6</v>
      </c>
    </row>
    <row r="308" spans="1:3" x14ac:dyDescent="0.25">
      <c r="A308">
        <v>302</v>
      </c>
      <c r="B308" t="str">
        <f>"201406011623"</f>
        <v>201406011623</v>
      </c>
      <c r="C308" t="s">
        <v>6</v>
      </c>
    </row>
    <row r="309" spans="1:3" x14ac:dyDescent="0.25">
      <c r="A309">
        <v>303</v>
      </c>
      <c r="B309" t="str">
        <f>"00877925"</f>
        <v>00877925</v>
      </c>
      <c r="C309" t="s">
        <v>7</v>
      </c>
    </row>
    <row r="310" spans="1:3" x14ac:dyDescent="0.25">
      <c r="A310">
        <v>304</v>
      </c>
      <c r="B310" t="str">
        <f>"00767317"</f>
        <v>00767317</v>
      </c>
      <c r="C310" t="str">
        <f>"003"</f>
        <v>003</v>
      </c>
    </row>
    <row r="311" spans="1:3" x14ac:dyDescent="0.25">
      <c r="A311">
        <v>305</v>
      </c>
      <c r="B311" t="str">
        <f>"00724672"</f>
        <v>00724672</v>
      </c>
      <c r="C311" t="s">
        <v>6</v>
      </c>
    </row>
    <row r="312" spans="1:3" x14ac:dyDescent="0.25">
      <c r="A312">
        <v>306</v>
      </c>
      <c r="B312" t="str">
        <f>"00821856"</f>
        <v>00821856</v>
      </c>
      <c r="C312" t="s">
        <v>6</v>
      </c>
    </row>
    <row r="313" spans="1:3" x14ac:dyDescent="0.25">
      <c r="A313">
        <v>307</v>
      </c>
      <c r="B313" t="str">
        <f>"00639286"</f>
        <v>00639286</v>
      </c>
      <c r="C313" t="s">
        <v>6</v>
      </c>
    </row>
    <row r="314" spans="1:3" x14ac:dyDescent="0.25">
      <c r="A314">
        <v>308</v>
      </c>
      <c r="B314" t="str">
        <f>"00829257"</f>
        <v>00829257</v>
      </c>
      <c r="C314" t="str">
        <f>"003"</f>
        <v>003</v>
      </c>
    </row>
    <row r="315" spans="1:3" x14ac:dyDescent="0.25">
      <c r="A315">
        <v>309</v>
      </c>
      <c r="B315" t="str">
        <f>"00847829"</f>
        <v>00847829</v>
      </c>
      <c r="C315" t="str">
        <f>"003"</f>
        <v>003</v>
      </c>
    </row>
    <row r="316" spans="1:3" x14ac:dyDescent="0.25">
      <c r="A316">
        <v>310</v>
      </c>
      <c r="B316" t="str">
        <f>"201405000379"</f>
        <v>201405000379</v>
      </c>
      <c r="C316" t="s">
        <v>7</v>
      </c>
    </row>
    <row r="317" spans="1:3" x14ac:dyDescent="0.25">
      <c r="A317">
        <v>311</v>
      </c>
      <c r="B317" t="str">
        <f>"00877039"</f>
        <v>00877039</v>
      </c>
      <c r="C317" t="s">
        <v>7</v>
      </c>
    </row>
    <row r="318" spans="1:3" x14ac:dyDescent="0.25">
      <c r="A318">
        <v>312</v>
      </c>
      <c r="B318" t="str">
        <f>"00586038"</f>
        <v>00586038</v>
      </c>
      <c r="C318" t="s">
        <v>6</v>
      </c>
    </row>
    <row r="319" spans="1:3" x14ac:dyDescent="0.25">
      <c r="A319">
        <v>313</v>
      </c>
      <c r="B319" t="str">
        <f>"00012515"</f>
        <v>00012515</v>
      </c>
      <c r="C319" t="s">
        <v>15</v>
      </c>
    </row>
    <row r="320" spans="1:3" x14ac:dyDescent="0.25">
      <c r="A320">
        <v>314</v>
      </c>
      <c r="B320" t="str">
        <f>"00878065"</f>
        <v>00878065</v>
      </c>
      <c r="C320" t="s">
        <v>6</v>
      </c>
    </row>
    <row r="321" spans="1:3" x14ac:dyDescent="0.25">
      <c r="A321">
        <v>315</v>
      </c>
      <c r="B321" t="str">
        <f>"00608330"</f>
        <v>00608330</v>
      </c>
      <c r="C321" t="str">
        <f>"003"</f>
        <v>003</v>
      </c>
    </row>
    <row r="322" spans="1:3" x14ac:dyDescent="0.25">
      <c r="A322">
        <v>316</v>
      </c>
      <c r="B322" t="str">
        <f>"00805826"</f>
        <v>00805826</v>
      </c>
      <c r="C322" t="str">
        <f>"003"</f>
        <v>003</v>
      </c>
    </row>
    <row r="323" spans="1:3" x14ac:dyDescent="0.25">
      <c r="A323">
        <v>317</v>
      </c>
      <c r="B323" t="str">
        <f>"00554537"</f>
        <v>00554537</v>
      </c>
      <c r="C323" t="str">
        <f>"001"</f>
        <v>001</v>
      </c>
    </row>
    <row r="324" spans="1:3" x14ac:dyDescent="0.25">
      <c r="A324">
        <v>318</v>
      </c>
      <c r="B324" t="str">
        <f>"201502001231"</f>
        <v>201502001231</v>
      </c>
      <c r="C324" t="str">
        <f>"003"</f>
        <v>003</v>
      </c>
    </row>
    <row r="325" spans="1:3" x14ac:dyDescent="0.25">
      <c r="A325">
        <v>319</v>
      </c>
      <c r="B325" t="str">
        <f>"00877399"</f>
        <v>00877399</v>
      </c>
      <c r="C325" t="s">
        <v>10</v>
      </c>
    </row>
    <row r="326" spans="1:3" x14ac:dyDescent="0.25">
      <c r="A326">
        <v>320</v>
      </c>
      <c r="B326" t="str">
        <f>"00877889"</f>
        <v>00877889</v>
      </c>
      <c r="C326" t="s">
        <v>6</v>
      </c>
    </row>
    <row r="327" spans="1:3" x14ac:dyDescent="0.25">
      <c r="A327">
        <v>321</v>
      </c>
      <c r="B327" t="str">
        <f>"00878044"</f>
        <v>00878044</v>
      </c>
      <c r="C327" t="s">
        <v>6</v>
      </c>
    </row>
    <row r="328" spans="1:3" x14ac:dyDescent="0.25">
      <c r="A328">
        <v>322</v>
      </c>
      <c r="B328" t="str">
        <f>"201412006748"</f>
        <v>201412006748</v>
      </c>
      <c r="C328" t="s">
        <v>6</v>
      </c>
    </row>
    <row r="329" spans="1:3" x14ac:dyDescent="0.25">
      <c r="A329">
        <v>323</v>
      </c>
      <c r="B329" t="str">
        <f>"00455262"</f>
        <v>00455262</v>
      </c>
      <c r="C329" t="str">
        <f>"003"</f>
        <v>003</v>
      </c>
    </row>
    <row r="330" spans="1:3" x14ac:dyDescent="0.25">
      <c r="A330">
        <v>324</v>
      </c>
      <c r="B330" t="str">
        <f>"200904000078"</f>
        <v>200904000078</v>
      </c>
      <c r="C330" t="s">
        <v>6</v>
      </c>
    </row>
    <row r="331" spans="1:3" x14ac:dyDescent="0.25">
      <c r="A331">
        <v>325</v>
      </c>
      <c r="B331" t="str">
        <f>"00838998"</f>
        <v>00838998</v>
      </c>
      <c r="C331" t="s">
        <v>6</v>
      </c>
    </row>
    <row r="332" spans="1:3" x14ac:dyDescent="0.25">
      <c r="A332">
        <v>326</v>
      </c>
      <c r="B332" t="str">
        <f>"201406008719"</f>
        <v>201406008719</v>
      </c>
      <c r="C332" t="str">
        <f>"003"</f>
        <v>003</v>
      </c>
    </row>
    <row r="333" spans="1:3" x14ac:dyDescent="0.25">
      <c r="A333">
        <v>327</v>
      </c>
      <c r="B333" t="str">
        <f>"00675390"</f>
        <v>00675390</v>
      </c>
      <c r="C333" t="s">
        <v>6</v>
      </c>
    </row>
    <row r="334" spans="1:3" x14ac:dyDescent="0.25">
      <c r="A334">
        <v>328</v>
      </c>
      <c r="B334" t="str">
        <f>"00481523"</f>
        <v>00481523</v>
      </c>
      <c r="C334" t="s">
        <v>6</v>
      </c>
    </row>
    <row r="335" spans="1:3" x14ac:dyDescent="0.25">
      <c r="A335">
        <v>329</v>
      </c>
      <c r="B335" t="str">
        <f>"00876503"</f>
        <v>00876503</v>
      </c>
      <c r="C335" t="s">
        <v>6</v>
      </c>
    </row>
    <row r="336" spans="1:3" x14ac:dyDescent="0.25">
      <c r="A336">
        <v>330</v>
      </c>
      <c r="B336" t="str">
        <f>"00459198"</f>
        <v>00459198</v>
      </c>
      <c r="C336" t="str">
        <f>"003"</f>
        <v>003</v>
      </c>
    </row>
    <row r="337" spans="1:3" x14ac:dyDescent="0.25">
      <c r="A337">
        <v>331</v>
      </c>
      <c r="B337" t="str">
        <f>"00782403"</f>
        <v>00782403</v>
      </c>
      <c r="C337" t="s">
        <v>6</v>
      </c>
    </row>
    <row r="338" spans="1:3" x14ac:dyDescent="0.25">
      <c r="A338">
        <v>332</v>
      </c>
      <c r="B338" t="str">
        <f>"00833908"</f>
        <v>00833908</v>
      </c>
      <c r="C338" t="s">
        <v>6</v>
      </c>
    </row>
    <row r="339" spans="1:3" x14ac:dyDescent="0.25">
      <c r="A339">
        <v>333</v>
      </c>
      <c r="B339" t="str">
        <f>"00828803"</f>
        <v>00828803</v>
      </c>
      <c r="C339" t="s">
        <v>6</v>
      </c>
    </row>
    <row r="340" spans="1:3" x14ac:dyDescent="0.25">
      <c r="A340">
        <v>334</v>
      </c>
      <c r="B340" t="str">
        <f>"00733466"</f>
        <v>00733466</v>
      </c>
      <c r="C340" t="s">
        <v>6</v>
      </c>
    </row>
    <row r="341" spans="1:3" x14ac:dyDescent="0.25">
      <c r="A341">
        <v>335</v>
      </c>
      <c r="B341" t="str">
        <f>"201502000809"</f>
        <v>201502000809</v>
      </c>
      <c r="C341" t="s">
        <v>6</v>
      </c>
    </row>
    <row r="342" spans="1:3" x14ac:dyDescent="0.25">
      <c r="A342">
        <v>336</v>
      </c>
      <c r="B342" t="str">
        <f>"00871380"</f>
        <v>00871380</v>
      </c>
      <c r="C342" t="s">
        <v>6</v>
      </c>
    </row>
    <row r="343" spans="1:3" x14ac:dyDescent="0.25">
      <c r="A343">
        <v>337</v>
      </c>
      <c r="B343" t="str">
        <f>"200712001821"</f>
        <v>200712001821</v>
      </c>
      <c r="C343" t="s">
        <v>6</v>
      </c>
    </row>
    <row r="344" spans="1:3" x14ac:dyDescent="0.25">
      <c r="A344">
        <v>338</v>
      </c>
      <c r="B344" t="str">
        <f>"00216944"</f>
        <v>00216944</v>
      </c>
      <c r="C344" t="s">
        <v>12</v>
      </c>
    </row>
    <row r="345" spans="1:3" x14ac:dyDescent="0.25">
      <c r="A345">
        <v>339</v>
      </c>
      <c r="B345" t="str">
        <f>"00159141"</f>
        <v>00159141</v>
      </c>
      <c r="C345" t="str">
        <f>"003"</f>
        <v>003</v>
      </c>
    </row>
    <row r="346" spans="1:3" x14ac:dyDescent="0.25">
      <c r="A346">
        <v>340</v>
      </c>
      <c r="B346" t="str">
        <f>"00319793"</f>
        <v>00319793</v>
      </c>
      <c r="C346" t="s">
        <v>6</v>
      </c>
    </row>
    <row r="347" spans="1:3" x14ac:dyDescent="0.25">
      <c r="A347">
        <v>341</v>
      </c>
      <c r="B347" t="str">
        <f>"00588370"</f>
        <v>00588370</v>
      </c>
      <c r="C347" t="s">
        <v>6</v>
      </c>
    </row>
    <row r="348" spans="1:3" x14ac:dyDescent="0.25">
      <c r="A348">
        <v>342</v>
      </c>
      <c r="B348" t="str">
        <f>"200802012239"</f>
        <v>200802012239</v>
      </c>
      <c r="C348" t="s">
        <v>6</v>
      </c>
    </row>
    <row r="349" spans="1:3" x14ac:dyDescent="0.25">
      <c r="A349">
        <v>343</v>
      </c>
      <c r="B349" t="str">
        <f>"00762776"</f>
        <v>00762776</v>
      </c>
      <c r="C349" t="s">
        <v>6</v>
      </c>
    </row>
    <row r="350" spans="1:3" x14ac:dyDescent="0.25">
      <c r="A350">
        <v>344</v>
      </c>
      <c r="B350" t="str">
        <f>"00873084"</f>
        <v>00873084</v>
      </c>
      <c r="C350" t="s">
        <v>6</v>
      </c>
    </row>
    <row r="351" spans="1:3" x14ac:dyDescent="0.25">
      <c r="A351">
        <v>345</v>
      </c>
      <c r="B351" t="str">
        <f>"201410012357"</f>
        <v>201410012357</v>
      </c>
      <c r="C351" t="s">
        <v>10</v>
      </c>
    </row>
    <row r="352" spans="1:3" x14ac:dyDescent="0.25">
      <c r="A352">
        <v>346</v>
      </c>
      <c r="B352" t="str">
        <f>"00869401"</f>
        <v>00869401</v>
      </c>
      <c r="C352" t="str">
        <f>"003"</f>
        <v>003</v>
      </c>
    </row>
    <row r="353" spans="1:3" x14ac:dyDescent="0.25">
      <c r="A353">
        <v>347</v>
      </c>
      <c r="B353" t="str">
        <f>"00870004"</f>
        <v>00870004</v>
      </c>
      <c r="C353" t="s">
        <v>6</v>
      </c>
    </row>
    <row r="354" spans="1:3" x14ac:dyDescent="0.25">
      <c r="A354">
        <v>348</v>
      </c>
      <c r="B354" t="str">
        <f>"00129246"</f>
        <v>00129246</v>
      </c>
      <c r="C354" t="str">
        <f>"003"</f>
        <v>003</v>
      </c>
    </row>
    <row r="355" spans="1:3" x14ac:dyDescent="0.25">
      <c r="A355">
        <v>349</v>
      </c>
      <c r="B355" t="str">
        <f>"201402000004"</f>
        <v>201402000004</v>
      </c>
      <c r="C355" t="str">
        <f>"003"</f>
        <v>003</v>
      </c>
    </row>
    <row r="356" spans="1:3" x14ac:dyDescent="0.25">
      <c r="A356">
        <v>350</v>
      </c>
      <c r="B356" t="str">
        <f>"00732851"</f>
        <v>00732851</v>
      </c>
      <c r="C356" t="s">
        <v>6</v>
      </c>
    </row>
    <row r="357" spans="1:3" x14ac:dyDescent="0.25">
      <c r="A357">
        <v>351</v>
      </c>
      <c r="B357" t="str">
        <f>"00870544"</f>
        <v>00870544</v>
      </c>
      <c r="C357" t="str">
        <f>"003"</f>
        <v>003</v>
      </c>
    </row>
    <row r="358" spans="1:3" x14ac:dyDescent="0.25">
      <c r="A358">
        <v>352</v>
      </c>
      <c r="B358" t="str">
        <f>"00576459"</f>
        <v>00576459</v>
      </c>
      <c r="C358" t="s">
        <v>6</v>
      </c>
    </row>
    <row r="359" spans="1:3" x14ac:dyDescent="0.25">
      <c r="A359">
        <v>353</v>
      </c>
      <c r="B359" t="str">
        <f>"201604004881"</f>
        <v>201604004881</v>
      </c>
      <c r="C359" t="s">
        <v>6</v>
      </c>
    </row>
    <row r="360" spans="1:3" x14ac:dyDescent="0.25">
      <c r="A360">
        <v>354</v>
      </c>
      <c r="B360" t="str">
        <f>"00330294"</f>
        <v>00330294</v>
      </c>
      <c r="C360" t="s">
        <v>6</v>
      </c>
    </row>
    <row r="361" spans="1:3" x14ac:dyDescent="0.25">
      <c r="A361">
        <v>355</v>
      </c>
      <c r="B361" t="str">
        <f>"00346320"</f>
        <v>00346320</v>
      </c>
      <c r="C361" t="str">
        <f>"001"</f>
        <v>001</v>
      </c>
    </row>
    <row r="362" spans="1:3" x14ac:dyDescent="0.25">
      <c r="A362">
        <v>356</v>
      </c>
      <c r="B362" t="str">
        <f>"00876091"</f>
        <v>00876091</v>
      </c>
      <c r="C362" t="s">
        <v>6</v>
      </c>
    </row>
    <row r="363" spans="1:3" x14ac:dyDescent="0.25">
      <c r="A363">
        <v>357</v>
      </c>
      <c r="B363" t="str">
        <f>"00823861"</f>
        <v>00823861</v>
      </c>
      <c r="C363" t="s">
        <v>6</v>
      </c>
    </row>
    <row r="364" spans="1:3" x14ac:dyDescent="0.25">
      <c r="A364">
        <v>358</v>
      </c>
      <c r="B364" t="str">
        <f>"00233573"</f>
        <v>00233573</v>
      </c>
      <c r="C364" t="s">
        <v>9</v>
      </c>
    </row>
    <row r="365" spans="1:3" x14ac:dyDescent="0.25">
      <c r="A365">
        <v>359</v>
      </c>
      <c r="B365" t="str">
        <f>"00202031"</f>
        <v>00202031</v>
      </c>
      <c r="C365" t="s">
        <v>8</v>
      </c>
    </row>
    <row r="366" spans="1:3" x14ac:dyDescent="0.25">
      <c r="A366">
        <v>360</v>
      </c>
      <c r="B366" t="str">
        <f>"00877970"</f>
        <v>00877970</v>
      </c>
      <c r="C366" t="s">
        <v>6</v>
      </c>
    </row>
    <row r="367" spans="1:3" x14ac:dyDescent="0.25">
      <c r="A367">
        <v>361</v>
      </c>
      <c r="B367" t="str">
        <f>"00823383"</f>
        <v>00823383</v>
      </c>
      <c r="C367" t="s">
        <v>7</v>
      </c>
    </row>
    <row r="368" spans="1:3" x14ac:dyDescent="0.25">
      <c r="A368">
        <v>362</v>
      </c>
      <c r="B368" t="str">
        <f>"200802011646"</f>
        <v>200802011646</v>
      </c>
      <c r="C368" t="str">
        <f>"003"</f>
        <v>003</v>
      </c>
    </row>
    <row r="369" spans="1:3" x14ac:dyDescent="0.25">
      <c r="A369">
        <v>363</v>
      </c>
      <c r="B369" t="str">
        <f>"200802009713"</f>
        <v>200802009713</v>
      </c>
      <c r="C369" t="str">
        <f>"003"</f>
        <v>003</v>
      </c>
    </row>
    <row r="370" spans="1:3" x14ac:dyDescent="0.25">
      <c r="A370">
        <v>364</v>
      </c>
      <c r="B370" t="str">
        <f>"00776099"</f>
        <v>00776099</v>
      </c>
      <c r="C370" t="s">
        <v>7</v>
      </c>
    </row>
    <row r="371" spans="1:3" x14ac:dyDescent="0.25">
      <c r="A371">
        <v>365</v>
      </c>
      <c r="B371" t="str">
        <f>"00823757"</f>
        <v>00823757</v>
      </c>
      <c r="C371" t="s">
        <v>6</v>
      </c>
    </row>
    <row r="372" spans="1:3" x14ac:dyDescent="0.25">
      <c r="A372">
        <v>366</v>
      </c>
      <c r="B372" t="str">
        <f>"00543524"</f>
        <v>00543524</v>
      </c>
      <c r="C372" t="str">
        <f>"003"</f>
        <v>003</v>
      </c>
    </row>
    <row r="373" spans="1:3" x14ac:dyDescent="0.25">
      <c r="A373">
        <v>367</v>
      </c>
      <c r="B373" t="str">
        <f>"00245155"</f>
        <v>00245155</v>
      </c>
      <c r="C373" t="s">
        <v>6</v>
      </c>
    </row>
    <row r="374" spans="1:3" x14ac:dyDescent="0.25">
      <c r="A374">
        <v>368</v>
      </c>
      <c r="B374" t="str">
        <f>"00145610"</f>
        <v>00145610</v>
      </c>
      <c r="C374" t="s">
        <v>6</v>
      </c>
    </row>
    <row r="375" spans="1:3" x14ac:dyDescent="0.25">
      <c r="A375">
        <v>369</v>
      </c>
      <c r="B375" t="str">
        <f>"00245464"</f>
        <v>00245464</v>
      </c>
      <c r="C375" t="s">
        <v>7</v>
      </c>
    </row>
    <row r="376" spans="1:3" x14ac:dyDescent="0.25">
      <c r="A376">
        <v>370</v>
      </c>
      <c r="B376" t="str">
        <f>"201511034370"</f>
        <v>201511034370</v>
      </c>
      <c r="C376" t="s">
        <v>6</v>
      </c>
    </row>
    <row r="377" spans="1:3" x14ac:dyDescent="0.25">
      <c r="A377">
        <v>371</v>
      </c>
      <c r="B377" t="str">
        <f>"00628967"</f>
        <v>00628967</v>
      </c>
      <c r="C377" t="s">
        <v>10</v>
      </c>
    </row>
    <row r="378" spans="1:3" x14ac:dyDescent="0.25">
      <c r="A378">
        <v>372</v>
      </c>
      <c r="B378" t="str">
        <f>"00635916"</f>
        <v>00635916</v>
      </c>
      <c r="C378" t="s">
        <v>6</v>
      </c>
    </row>
    <row r="379" spans="1:3" x14ac:dyDescent="0.25">
      <c r="A379">
        <v>373</v>
      </c>
      <c r="B379" t="str">
        <f>"00833512"</f>
        <v>00833512</v>
      </c>
      <c r="C379" t="s">
        <v>6</v>
      </c>
    </row>
    <row r="380" spans="1:3" x14ac:dyDescent="0.25">
      <c r="A380">
        <v>374</v>
      </c>
      <c r="B380" t="str">
        <f>"201401000818"</f>
        <v>201401000818</v>
      </c>
      <c r="C380" t="s">
        <v>6</v>
      </c>
    </row>
    <row r="381" spans="1:3" x14ac:dyDescent="0.25">
      <c r="A381">
        <v>375</v>
      </c>
      <c r="B381" t="str">
        <f>"00877146"</f>
        <v>00877146</v>
      </c>
      <c r="C381" t="s">
        <v>6</v>
      </c>
    </row>
    <row r="382" spans="1:3" x14ac:dyDescent="0.25">
      <c r="A382">
        <v>376</v>
      </c>
      <c r="B382" t="str">
        <f>"201406017856"</f>
        <v>201406017856</v>
      </c>
      <c r="C382" t="s">
        <v>6</v>
      </c>
    </row>
    <row r="383" spans="1:3" x14ac:dyDescent="0.25">
      <c r="A383">
        <v>377</v>
      </c>
      <c r="B383" t="str">
        <f>"00871055"</f>
        <v>00871055</v>
      </c>
      <c r="C383" t="str">
        <f>"003"</f>
        <v>003</v>
      </c>
    </row>
    <row r="384" spans="1:3" x14ac:dyDescent="0.25">
      <c r="A384">
        <v>378</v>
      </c>
      <c r="B384" t="str">
        <f>"00876016"</f>
        <v>00876016</v>
      </c>
      <c r="C384" t="str">
        <f>"002"</f>
        <v>002</v>
      </c>
    </row>
    <row r="385" spans="1:3" x14ac:dyDescent="0.25">
      <c r="A385">
        <v>379</v>
      </c>
      <c r="B385" t="str">
        <f>"00636947"</f>
        <v>00636947</v>
      </c>
      <c r="C385" t="s">
        <v>6</v>
      </c>
    </row>
    <row r="386" spans="1:3" x14ac:dyDescent="0.25">
      <c r="A386">
        <v>380</v>
      </c>
      <c r="B386" t="str">
        <f>"00088341"</f>
        <v>00088341</v>
      </c>
      <c r="C386" t="s">
        <v>6</v>
      </c>
    </row>
    <row r="387" spans="1:3" x14ac:dyDescent="0.25">
      <c r="A387">
        <v>381</v>
      </c>
      <c r="B387" t="str">
        <f>"201409001154"</f>
        <v>201409001154</v>
      </c>
      <c r="C387" t="s">
        <v>6</v>
      </c>
    </row>
    <row r="388" spans="1:3" x14ac:dyDescent="0.25">
      <c r="A388">
        <v>382</v>
      </c>
      <c r="B388" t="str">
        <f>"00362096"</f>
        <v>00362096</v>
      </c>
      <c r="C388" t="str">
        <f>"002"</f>
        <v>002</v>
      </c>
    </row>
    <row r="389" spans="1:3" x14ac:dyDescent="0.25">
      <c r="A389">
        <v>383</v>
      </c>
      <c r="B389" t="str">
        <f>"00011747"</f>
        <v>00011747</v>
      </c>
      <c r="C389" t="s">
        <v>6</v>
      </c>
    </row>
    <row r="390" spans="1:3" x14ac:dyDescent="0.25">
      <c r="A390">
        <v>384</v>
      </c>
      <c r="B390" t="str">
        <f>"00116987"</f>
        <v>00116987</v>
      </c>
      <c r="C390" t="str">
        <f>"001"</f>
        <v>001</v>
      </c>
    </row>
    <row r="391" spans="1:3" x14ac:dyDescent="0.25">
      <c r="A391">
        <v>385</v>
      </c>
      <c r="B391" t="str">
        <f>"00767944"</f>
        <v>00767944</v>
      </c>
      <c r="C391" t="str">
        <f>"003"</f>
        <v>003</v>
      </c>
    </row>
    <row r="392" spans="1:3" x14ac:dyDescent="0.25">
      <c r="A392">
        <v>386</v>
      </c>
      <c r="B392" t="str">
        <f>"00878040"</f>
        <v>00878040</v>
      </c>
      <c r="C392" t="s">
        <v>6</v>
      </c>
    </row>
    <row r="393" spans="1:3" x14ac:dyDescent="0.25">
      <c r="A393">
        <v>387</v>
      </c>
      <c r="B393" t="str">
        <f>"00361251"</f>
        <v>00361251</v>
      </c>
      <c r="C393" t="s">
        <v>6</v>
      </c>
    </row>
    <row r="394" spans="1:3" x14ac:dyDescent="0.25">
      <c r="A394">
        <v>388</v>
      </c>
      <c r="B394" t="str">
        <f>"00870801"</f>
        <v>00870801</v>
      </c>
      <c r="C394" t="str">
        <f>"001"</f>
        <v>001</v>
      </c>
    </row>
    <row r="395" spans="1:3" x14ac:dyDescent="0.25">
      <c r="A395">
        <v>389</v>
      </c>
      <c r="B395" t="str">
        <f>"00867412"</f>
        <v>00867412</v>
      </c>
      <c r="C395" t="str">
        <f>"003"</f>
        <v>003</v>
      </c>
    </row>
    <row r="396" spans="1:3" x14ac:dyDescent="0.25">
      <c r="A396">
        <v>390</v>
      </c>
      <c r="B396" t="str">
        <f>"00148727"</f>
        <v>00148727</v>
      </c>
      <c r="C396" t="str">
        <f>"003"</f>
        <v>003</v>
      </c>
    </row>
    <row r="397" spans="1:3" x14ac:dyDescent="0.25">
      <c r="A397">
        <v>391</v>
      </c>
      <c r="B397" t="str">
        <f>"00821307"</f>
        <v>00821307</v>
      </c>
      <c r="C397" t="s">
        <v>6</v>
      </c>
    </row>
    <row r="398" spans="1:3" x14ac:dyDescent="0.25">
      <c r="A398">
        <v>392</v>
      </c>
      <c r="B398" t="str">
        <f>"00715550"</f>
        <v>00715550</v>
      </c>
      <c r="C398" t="s">
        <v>6</v>
      </c>
    </row>
    <row r="399" spans="1:3" x14ac:dyDescent="0.25">
      <c r="A399">
        <v>393</v>
      </c>
      <c r="B399" t="str">
        <f>"00516960"</f>
        <v>00516960</v>
      </c>
      <c r="C399" t="s">
        <v>6</v>
      </c>
    </row>
    <row r="400" spans="1:3" x14ac:dyDescent="0.25">
      <c r="A400">
        <v>394</v>
      </c>
      <c r="B400" t="str">
        <f>"200802004369"</f>
        <v>200802004369</v>
      </c>
      <c r="C400" t="s">
        <v>7</v>
      </c>
    </row>
    <row r="401" spans="1:3" x14ac:dyDescent="0.25">
      <c r="A401">
        <v>395</v>
      </c>
      <c r="B401" t="str">
        <f>"00037427"</f>
        <v>00037427</v>
      </c>
      <c r="C401" t="s">
        <v>6</v>
      </c>
    </row>
    <row r="402" spans="1:3" x14ac:dyDescent="0.25">
      <c r="A402">
        <v>396</v>
      </c>
      <c r="B402" t="str">
        <f>"00548256"</f>
        <v>00548256</v>
      </c>
      <c r="C402" t="str">
        <f>"003"</f>
        <v>003</v>
      </c>
    </row>
    <row r="403" spans="1:3" x14ac:dyDescent="0.25">
      <c r="A403">
        <v>397</v>
      </c>
      <c r="B403" t="str">
        <f>"00298562"</f>
        <v>00298562</v>
      </c>
      <c r="C403" t="s">
        <v>6</v>
      </c>
    </row>
    <row r="404" spans="1:3" x14ac:dyDescent="0.25">
      <c r="A404">
        <v>398</v>
      </c>
      <c r="B404" t="str">
        <f>"00510900"</f>
        <v>00510900</v>
      </c>
      <c r="C404" t="str">
        <f>"003"</f>
        <v>003</v>
      </c>
    </row>
    <row r="405" spans="1:3" x14ac:dyDescent="0.25">
      <c r="A405">
        <v>399</v>
      </c>
      <c r="B405" t="str">
        <f>"00226688"</f>
        <v>00226688</v>
      </c>
      <c r="C405" t="str">
        <f>"003"</f>
        <v>003</v>
      </c>
    </row>
    <row r="406" spans="1:3" x14ac:dyDescent="0.25">
      <c r="A406">
        <v>400</v>
      </c>
      <c r="B406" t="str">
        <f>"00463757"</f>
        <v>00463757</v>
      </c>
      <c r="C406" t="str">
        <f>"001"</f>
        <v>001</v>
      </c>
    </row>
    <row r="407" spans="1:3" x14ac:dyDescent="0.25">
      <c r="A407">
        <v>401</v>
      </c>
      <c r="B407" t="str">
        <f>"201401001094"</f>
        <v>201401001094</v>
      </c>
      <c r="C407" t="str">
        <f>"003"</f>
        <v>003</v>
      </c>
    </row>
    <row r="408" spans="1:3" x14ac:dyDescent="0.25">
      <c r="A408">
        <v>402</v>
      </c>
      <c r="B408" t="str">
        <f>"201410008803"</f>
        <v>201410008803</v>
      </c>
      <c r="C408" t="str">
        <f>"003"</f>
        <v>003</v>
      </c>
    </row>
    <row r="409" spans="1:3" x14ac:dyDescent="0.25">
      <c r="A409">
        <v>403</v>
      </c>
      <c r="B409" t="str">
        <f>"00877796"</f>
        <v>00877796</v>
      </c>
      <c r="C409" t="str">
        <f>"003"</f>
        <v>003</v>
      </c>
    </row>
    <row r="410" spans="1:3" x14ac:dyDescent="0.25">
      <c r="A410">
        <v>404</v>
      </c>
      <c r="B410" t="str">
        <f>"201412003290"</f>
        <v>201412003290</v>
      </c>
      <c r="C410" t="s">
        <v>7</v>
      </c>
    </row>
    <row r="411" spans="1:3" x14ac:dyDescent="0.25">
      <c r="A411">
        <v>405</v>
      </c>
      <c r="B411" t="str">
        <f>"00826922"</f>
        <v>00826922</v>
      </c>
      <c r="C411" t="s">
        <v>6</v>
      </c>
    </row>
    <row r="412" spans="1:3" x14ac:dyDescent="0.25">
      <c r="A412">
        <v>406</v>
      </c>
      <c r="B412" t="str">
        <f>"00876881"</f>
        <v>00876881</v>
      </c>
      <c r="C412" t="s">
        <v>6</v>
      </c>
    </row>
    <row r="413" spans="1:3" x14ac:dyDescent="0.25">
      <c r="A413">
        <v>407</v>
      </c>
      <c r="B413" t="str">
        <f>"00769257"</f>
        <v>00769257</v>
      </c>
      <c r="C413" t="s">
        <v>6</v>
      </c>
    </row>
    <row r="414" spans="1:3" x14ac:dyDescent="0.25">
      <c r="A414">
        <v>408</v>
      </c>
      <c r="B414" t="str">
        <f>"00126604"</f>
        <v>00126604</v>
      </c>
      <c r="C414" t="s">
        <v>6</v>
      </c>
    </row>
    <row r="415" spans="1:3" x14ac:dyDescent="0.25">
      <c r="A415">
        <v>409</v>
      </c>
      <c r="B415" t="str">
        <f>"00872780"</f>
        <v>00872780</v>
      </c>
      <c r="C415" t="s">
        <v>6</v>
      </c>
    </row>
    <row r="416" spans="1:3" x14ac:dyDescent="0.25">
      <c r="A416">
        <v>410</v>
      </c>
      <c r="B416" t="str">
        <f>"00876892"</f>
        <v>00876892</v>
      </c>
      <c r="C416" t="s">
        <v>6</v>
      </c>
    </row>
    <row r="417" spans="1:3" x14ac:dyDescent="0.25">
      <c r="A417">
        <v>411</v>
      </c>
      <c r="B417" t="str">
        <f>"201409004960"</f>
        <v>201409004960</v>
      </c>
      <c r="C417" t="s">
        <v>6</v>
      </c>
    </row>
    <row r="418" spans="1:3" x14ac:dyDescent="0.25">
      <c r="A418">
        <v>412</v>
      </c>
      <c r="B418" t="str">
        <f>"00830342"</f>
        <v>00830342</v>
      </c>
      <c r="C418" t="s">
        <v>6</v>
      </c>
    </row>
    <row r="419" spans="1:3" x14ac:dyDescent="0.25">
      <c r="A419">
        <v>413</v>
      </c>
      <c r="B419" t="str">
        <f>"00331081"</f>
        <v>00331081</v>
      </c>
      <c r="C419" t="s">
        <v>6</v>
      </c>
    </row>
    <row r="420" spans="1:3" x14ac:dyDescent="0.25">
      <c r="A420">
        <v>414</v>
      </c>
      <c r="B420" t="str">
        <f>"00871919"</f>
        <v>00871919</v>
      </c>
      <c r="C420" t="s">
        <v>6</v>
      </c>
    </row>
    <row r="421" spans="1:3" x14ac:dyDescent="0.25">
      <c r="A421">
        <v>415</v>
      </c>
      <c r="B421" t="str">
        <f>"201402003414"</f>
        <v>201402003414</v>
      </c>
      <c r="C421" t="str">
        <f>"003"</f>
        <v>003</v>
      </c>
    </row>
    <row r="422" spans="1:3" x14ac:dyDescent="0.25">
      <c r="A422">
        <v>416</v>
      </c>
      <c r="B422" t="str">
        <f>"00870307"</f>
        <v>00870307</v>
      </c>
      <c r="C422" t="str">
        <f>"003"</f>
        <v>003</v>
      </c>
    </row>
    <row r="423" spans="1:3" x14ac:dyDescent="0.25">
      <c r="A423">
        <v>417</v>
      </c>
      <c r="B423" t="str">
        <f>"201402005210"</f>
        <v>201402005210</v>
      </c>
      <c r="C423" t="s">
        <v>6</v>
      </c>
    </row>
    <row r="424" spans="1:3" x14ac:dyDescent="0.25">
      <c r="A424">
        <v>418</v>
      </c>
      <c r="B424" t="str">
        <f>"00815769"</f>
        <v>00815769</v>
      </c>
      <c r="C424" t="str">
        <f>"003"</f>
        <v>003</v>
      </c>
    </row>
    <row r="425" spans="1:3" x14ac:dyDescent="0.25">
      <c r="A425">
        <v>419</v>
      </c>
      <c r="B425" t="str">
        <f>"201511030431"</f>
        <v>201511030431</v>
      </c>
      <c r="C425" t="str">
        <f>"003"</f>
        <v>003</v>
      </c>
    </row>
    <row r="426" spans="1:3" x14ac:dyDescent="0.25">
      <c r="A426">
        <v>420</v>
      </c>
      <c r="B426" t="str">
        <f>"00877696"</f>
        <v>00877696</v>
      </c>
      <c r="C426" t="str">
        <f>"003"</f>
        <v>003</v>
      </c>
    </row>
    <row r="427" spans="1:3" x14ac:dyDescent="0.25">
      <c r="A427">
        <v>421</v>
      </c>
      <c r="B427" t="str">
        <f>"00837801"</f>
        <v>00837801</v>
      </c>
      <c r="C427" t="s">
        <v>6</v>
      </c>
    </row>
    <row r="428" spans="1:3" x14ac:dyDescent="0.25">
      <c r="A428">
        <v>422</v>
      </c>
      <c r="B428" t="str">
        <f>"201411002710"</f>
        <v>201411002710</v>
      </c>
      <c r="C428" t="s">
        <v>6</v>
      </c>
    </row>
    <row r="429" spans="1:3" x14ac:dyDescent="0.25">
      <c r="A429">
        <v>423</v>
      </c>
      <c r="B429" t="str">
        <f>"00427222"</f>
        <v>00427222</v>
      </c>
      <c r="C429" t="str">
        <f>"003"</f>
        <v>003</v>
      </c>
    </row>
    <row r="430" spans="1:3" x14ac:dyDescent="0.25">
      <c r="A430">
        <v>424</v>
      </c>
      <c r="B430" t="str">
        <f>"00875631"</f>
        <v>00875631</v>
      </c>
      <c r="C430" t="s">
        <v>6</v>
      </c>
    </row>
    <row r="431" spans="1:3" x14ac:dyDescent="0.25">
      <c r="A431">
        <v>425</v>
      </c>
      <c r="B431" t="str">
        <f>"00876336"</f>
        <v>00876336</v>
      </c>
      <c r="C431" t="str">
        <f>"001"</f>
        <v>001</v>
      </c>
    </row>
    <row r="432" spans="1:3" x14ac:dyDescent="0.25">
      <c r="A432">
        <v>426</v>
      </c>
      <c r="B432" t="str">
        <f>"200809000519"</f>
        <v>200809000519</v>
      </c>
      <c r="C432" t="s">
        <v>6</v>
      </c>
    </row>
    <row r="433" spans="1:3" x14ac:dyDescent="0.25">
      <c r="A433">
        <v>427</v>
      </c>
      <c r="B433" t="str">
        <f>"00319876"</f>
        <v>00319876</v>
      </c>
      <c r="C433" t="s">
        <v>6</v>
      </c>
    </row>
    <row r="434" spans="1:3" x14ac:dyDescent="0.25">
      <c r="A434">
        <v>428</v>
      </c>
      <c r="B434" t="str">
        <f>"00877699"</f>
        <v>00877699</v>
      </c>
      <c r="C434" t="s">
        <v>6</v>
      </c>
    </row>
    <row r="435" spans="1:3" x14ac:dyDescent="0.25">
      <c r="A435">
        <v>429</v>
      </c>
      <c r="B435" t="str">
        <f>"00877158"</f>
        <v>00877158</v>
      </c>
      <c r="C435" t="str">
        <f>"003"</f>
        <v>003</v>
      </c>
    </row>
    <row r="436" spans="1:3" x14ac:dyDescent="0.25">
      <c r="A436">
        <v>430</v>
      </c>
      <c r="B436" t="str">
        <f>"00014246"</f>
        <v>00014246</v>
      </c>
      <c r="C436" t="str">
        <f>"002"</f>
        <v>002</v>
      </c>
    </row>
    <row r="437" spans="1:3" x14ac:dyDescent="0.25">
      <c r="A437">
        <v>431</v>
      </c>
      <c r="B437" t="str">
        <f>"00877775"</f>
        <v>00877775</v>
      </c>
      <c r="C437" t="s">
        <v>6</v>
      </c>
    </row>
    <row r="438" spans="1:3" x14ac:dyDescent="0.25">
      <c r="A438">
        <v>432</v>
      </c>
      <c r="B438" t="str">
        <f>"201507002592"</f>
        <v>201507002592</v>
      </c>
      <c r="C438" t="str">
        <f>"003"</f>
        <v>003</v>
      </c>
    </row>
    <row r="439" spans="1:3" x14ac:dyDescent="0.25">
      <c r="A439">
        <v>433</v>
      </c>
      <c r="B439" t="str">
        <f>"201402004255"</f>
        <v>201402004255</v>
      </c>
      <c r="C439" t="s">
        <v>6</v>
      </c>
    </row>
    <row r="440" spans="1:3" x14ac:dyDescent="0.25">
      <c r="A440">
        <v>434</v>
      </c>
      <c r="B440" t="str">
        <f>"00425865"</f>
        <v>00425865</v>
      </c>
      <c r="C440" t="str">
        <f>"003"</f>
        <v>003</v>
      </c>
    </row>
    <row r="441" spans="1:3" x14ac:dyDescent="0.25">
      <c r="A441">
        <v>435</v>
      </c>
      <c r="B441" t="str">
        <f>"00484550"</f>
        <v>00484550</v>
      </c>
      <c r="C441" t="s">
        <v>6</v>
      </c>
    </row>
    <row r="442" spans="1:3" x14ac:dyDescent="0.25">
      <c r="A442">
        <v>436</v>
      </c>
      <c r="B442" t="str">
        <f>"00138418"</f>
        <v>00138418</v>
      </c>
      <c r="C442" t="s">
        <v>6</v>
      </c>
    </row>
    <row r="443" spans="1:3" x14ac:dyDescent="0.25">
      <c r="A443">
        <v>437</v>
      </c>
      <c r="B443" t="str">
        <f>"00652372"</f>
        <v>00652372</v>
      </c>
      <c r="C443" t="s">
        <v>6</v>
      </c>
    </row>
    <row r="444" spans="1:3" x14ac:dyDescent="0.25">
      <c r="A444">
        <v>438</v>
      </c>
      <c r="B444" t="str">
        <f>"00553831"</f>
        <v>00553831</v>
      </c>
      <c r="C444" t="s">
        <v>6</v>
      </c>
    </row>
    <row r="445" spans="1:3" x14ac:dyDescent="0.25">
      <c r="A445">
        <v>439</v>
      </c>
      <c r="B445" t="str">
        <f>"00188192"</f>
        <v>00188192</v>
      </c>
      <c r="C445" t="s">
        <v>6</v>
      </c>
    </row>
    <row r="446" spans="1:3" x14ac:dyDescent="0.25">
      <c r="A446">
        <v>440</v>
      </c>
      <c r="B446" t="str">
        <f>"00471394"</f>
        <v>00471394</v>
      </c>
      <c r="C446" t="s">
        <v>8</v>
      </c>
    </row>
    <row r="447" spans="1:3" x14ac:dyDescent="0.25">
      <c r="A447">
        <v>441</v>
      </c>
      <c r="B447" t="str">
        <f>"00877464"</f>
        <v>00877464</v>
      </c>
      <c r="C447" t="str">
        <f>"001"</f>
        <v>001</v>
      </c>
    </row>
    <row r="448" spans="1:3" x14ac:dyDescent="0.25">
      <c r="A448">
        <v>442</v>
      </c>
      <c r="B448" t="str">
        <f>"200801006024"</f>
        <v>200801006024</v>
      </c>
      <c r="C448" t="s">
        <v>6</v>
      </c>
    </row>
    <row r="449" spans="1:3" x14ac:dyDescent="0.25">
      <c r="A449">
        <v>443</v>
      </c>
      <c r="B449" t="str">
        <f>"201411000352"</f>
        <v>201411000352</v>
      </c>
      <c r="C449" t="s">
        <v>6</v>
      </c>
    </row>
    <row r="450" spans="1:3" x14ac:dyDescent="0.25">
      <c r="A450">
        <v>444</v>
      </c>
      <c r="B450" t="str">
        <f>"00610016"</f>
        <v>00610016</v>
      </c>
      <c r="C450" t="s">
        <v>6</v>
      </c>
    </row>
    <row r="451" spans="1:3" x14ac:dyDescent="0.25">
      <c r="A451">
        <v>445</v>
      </c>
      <c r="B451" t="str">
        <f>"00093991"</f>
        <v>00093991</v>
      </c>
      <c r="C451" t="str">
        <f>"003"</f>
        <v>003</v>
      </c>
    </row>
    <row r="452" spans="1:3" x14ac:dyDescent="0.25">
      <c r="A452">
        <v>446</v>
      </c>
      <c r="B452" t="str">
        <f>"00118393"</f>
        <v>00118393</v>
      </c>
      <c r="C452" t="str">
        <f>"003"</f>
        <v>003</v>
      </c>
    </row>
    <row r="453" spans="1:3" x14ac:dyDescent="0.25">
      <c r="A453">
        <v>447</v>
      </c>
      <c r="B453" t="str">
        <f>"00028438"</f>
        <v>00028438</v>
      </c>
      <c r="C453" t="s">
        <v>6</v>
      </c>
    </row>
    <row r="454" spans="1:3" x14ac:dyDescent="0.25">
      <c r="A454">
        <v>448</v>
      </c>
      <c r="B454" t="str">
        <f>"00755190"</f>
        <v>00755190</v>
      </c>
      <c r="C454" t="str">
        <f>"003"</f>
        <v>003</v>
      </c>
    </row>
    <row r="455" spans="1:3" x14ac:dyDescent="0.25">
      <c r="A455">
        <v>449</v>
      </c>
      <c r="B455" t="str">
        <f>"201402002814"</f>
        <v>201402002814</v>
      </c>
      <c r="C455" t="str">
        <f>"002"</f>
        <v>002</v>
      </c>
    </row>
    <row r="456" spans="1:3" x14ac:dyDescent="0.25">
      <c r="A456">
        <v>450</v>
      </c>
      <c r="B456" t="str">
        <f>"00295915"</f>
        <v>00295915</v>
      </c>
      <c r="C456" t="str">
        <f>"002"</f>
        <v>002</v>
      </c>
    </row>
    <row r="457" spans="1:3" x14ac:dyDescent="0.25">
      <c r="A457">
        <v>451</v>
      </c>
      <c r="B457" t="str">
        <f>"00633191"</f>
        <v>00633191</v>
      </c>
      <c r="C457" t="str">
        <f>"003"</f>
        <v>003</v>
      </c>
    </row>
    <row r="458" spans="1:3" x14ac:dyDescent="0.25">
      <c r="A458">
        <v>452</v>
      </c>
      <c r="B458" t="str">
        <f>"00599838"</f>
        <v>00599838</v>
      </c>
      <c r="C458" t="str">
        <f>"003"</f>
        <v>003</v>
      </c>
    </row>
    <row r="459" spans="1:3" x14ac:dyDescent="0.25">
      <c r="A459">
        <v>453</v>
      </c>
      <c r="B459" t="str">
        <f>"00132144"</f>
        <v>00132144</v>
      </c>
      <c r="C459" t="str">
        <f>"003"</f>
        <v>003</v>
      </c>
    </row>
    <row r="460" spans="1:3" x14ac:dyDescent="0.25">
      <c r="A460">
        <v>454</v>
      </c>
      <c r="B460" t="str">
        <f>"00790383"</f>
        <v>00790383</v>
      </c>
      <c r="C460" t="str">
        <f>"001"</f>
        <v>001</v>
      </c>
    </row>
    <row r="461" spans="1:3" x14ac:dyDescent="0.25">
      <c r="A461">
        <v>455</v>
      </c>
      <c r="B461" t="str">
        <f>"00186906"</f>
        <v>00186906</v>
      </c>
      <c r="C461" t="s">
        <v>6</v>
      </c>
    </row>
    <row r="462" spans="1:3" x14ac:dyDescent="0.25">
      <c r="A462">
        <v>456</v>
      </c>
      <c r="B462" t="str">
        <f>"00295431"</f>
        <v>00295431</v>
      </c>
      <c r="C462" t="s">
        <v>6</v>
      </c>
    </row>
    <row r="463" spans="1:3" x14ac:dyDescent="0.25">
      <c r="A463">
        <v>457</v>
      </c>
      <c r="B463" t="str">
        <f>"00028478"</f>
        <v>00028478</v>
      </c>
      <c r="C463" t="s">
        <v>6</v>
      </c>
    </row>
    <row r="464" spans="1:3" x14ac:dyDescent="0.25">
      <c r="A464">
        <v>458</v>
      </c>
      <c r="B464" t="str">
        <f>"00763188"</f>
        <v>00763188</v>
      </c>
      <c r="C464" t="str">
        <f>"003"</f>
        <v>003</v>
      </c>
    </row>
    <row r="465" spans="1:3" x14ac:dyDescent="0.25">
      <c r="A465">
        <v>459</v>
      </c>
      <c r="B465" t="str">
        <f>"201511033848"</f>
        <v>201511033848</v>
      </c>
      <c r="C465" t="s">
        <v>6</v>
      </c>
    </row>
    <row r="466" spans="1:3" x14ac:dyDescent="0.25">
      <c r="A466">
        <v>460</v>
      </c>
      <c r="B466" t="str">
        <f>"00838459"</f>
        <v>00838459</v>
      </c>
      <c r="C466" t="s">
        <v>6</v>
      </c>
    </row>
    <row r="467" spans="1:3" x14ac:dyDescent="0.25">
      <c r="A467">
        <v>461</v>
      </c>
      <c r="B467" t="str">
        <f>"200811001455"</f>
        <v>200811001455</v>
      </c>
      <c r="C467" t="s">
        <v>6</v>
      </c>
    </row>
    <row r="468" spans="1:3" x14ac:dyDescent="0.25">
      <c r="A468">
        <v>462</v>
      </c>
      <c r="B468" t="str">
        <f>"00876288"</f>
        <v>00876288</v>
      </c>
      <c r="C468" t="s">
        <v>10</v>
      </c>
    </row>
    <row r="469" spans="1:3" x14ac:dyDescent="0.25">
      <c r="A469">
        <v>463</v>
      </c>
      <c r="B469" t="str">
        <f>"201406001040"</f>
        <v>201406001040</v>
      </c>
      <c r="C469" t="str">
        <f>"003"</f>
        <v>003</v>
      </c>
    </row>
    <row r="470" spans="1:3" x14ac:dyDescent="0.25">
      <c r="A470">
        <v>464</v>
      </c>
      <c r="B470" t="str">
        <f>"00234195"</f>
        <v>00234195</v>
      </c>
      <c r="C470" t="s">
        <v>6</v>
      </c>
    </row>
    <row r="471" spans="1:3" x14ac:dyDescent="0.25">
      <c r="A471">
        <v>465</v>
      </c>
      <c r="B471" t="str">
        <f>"00834638"</f>
        <v>00834638</v>
      </c>
      <c r="C471" t="s">
        <v>6</v>
      </c>
    </row>
    <row r="472" spans="1:3" x14ac:dyDescent="0.25">
      <c r="A472">
        <v>466</v>
      </c>
      <c r="B472" t="str">
        <f>"00877819"</f>
        <v>00877819</v>
      </c>
      <c r="C472" t="s">
        <v>6</v>
      </c>
    </row>
    <row r="473" spans="1:3" x14ac:dyDescent="0.25">
      <c r="A473">
        <v>467</v>
      </c>
      <c r="B473" t="str">
        <f>"00319243"</f>
        <v>00319243</v>
      </c>
      <c r="C473" t="str">
        <f>"003"</f>
        <v>003</v>
      </c>
    </row>
    <row r="474" spans="1:3" x14ac:dyDescent="0.25">
      <c r="A474">
        <v>468</v>
      </c>
      <c r="B474" t="str">
        <f>"201511040035"</f>
        <v>201511040035</v>
      </c>
      <c r="C474" t="str">
        <f>"003"</f>
        <v>003</v>
      </c>
    </row>
    <row r="475" spans="1:3" x14ac:dyDescent="0.25">
      <c r="A475">
        <v>469</v>
      </c>
      <c r="B475" t="str">
        <f>"00878026"</f>
        <v>00878026</v>
      </c>
      <c r="C475" t="str">
        <f>"001"</f>
        <v>001</v>
      </c>
    </row>
    <row r="476" spans="1:3" x14ac:dyDescent="0.25">
      <c r="A476">
        <v>470</v>
      </c>
      <c r="B476" t="str">
        <f>"00876901"</f>
        <v>00876901</v>
      </c>
      <c r="C476" t="s">
        <v>6</v>
      </c>
    </row>
    <row r="477" spans="1:3" x14ac:dyDescent="0.25">
      <c r="A477">
        <v>471</v>
      </c>
      <c r="B477" t="str">
        <f>"201402000817"</f>
        <v>201402000817</v>
      </c>
      <c r="C477" t="s">
        <v>7</v>
      </c>
    </row>
    <row r="478" spans="1:3" x14ac:dyDescent="0.25">
      <c r="A478">
        <v>472</v>
      </c>
      <c r="B478" t="str">
        <f>"00498426"</f>
        <v>00498426</v>
      </c>
      <c r="C478" t="s">
        <v>7</v>
      </c>
    </row>
    <row r="479" spans="1:3" x14ac:dyDescent="0.25">
      <c r="A479">
        <v>473</v>
      </c>
      <c r="B479" t="str">
        <f>"00472436"</f>
        <v>00472436</v>
      </c>
      <c r="C479" t="s">
        <v>6</v>
      </c>
    </row>
    <row r="480" spans="1:3" x14ac:dyDescent="0.25">
      <c r="A480">
        <v>474</v>
      </c>
      <c r="B480" t="str">
        <f>"00325584"</f>
        <v>00325584</v>
      </c>
      <c r="C480" t="str">
        <f>"003"</f>
        <v>003</v>
      </c>
    </row>
    <row r="481" spans="1:3" x14ac:dyDescent="0.25">
      <c r="A481">
        <v>475</v>
      </c>
      <c r="B481" t="str">
        <f>"00548056"</f>
        <v>00548056</v>
      </c>
      <c r="C481" t="str">
        <f>"003"</f>
        <v>003</v>
      </c>
    </row>
    <row r="482" spans="1:3" x14ac:dyDescent="0.25">
      <c r="A482">
        <v>476</v>
      </c>
      <c r="B482" t="str">
        <f>"00839032"</f>
        <v>00839032</v>
      </c>
      <c r="C482" t="s">
        <v>6</v>
      </c>
    </row>
    <row r="483" spans="1:3" x14ac:dyDescent="0.25">
      <c r="A483">
        <v>477</v>
      </c>
      <c r="B483" t="str">
        <f>"00619864"</f>
        <v>00619864</v>
      </c>
      <c r="C483" t="s">
        <v>8</v>
      </c>
    </row>
    <row r="484" spans="1:3" x14ac:dyDescent="0.25">
      <c r="A484">
        <v>478</v>
      </c>
      <c r="B484" t="str">
        <f>"00876351"</f>
        <v>00876351</v>
      </c>
      <c r="C484" t="s">
        <v>6</v>
      </c>
    </row>
    <row r="485" spans="1:3" x14ac:dyDescent="0.25">
      <c r="A485">
        <v>479</v>
      </c>
      <c r="B485" t="str">
        <f>"00304621"</f>
        <v>00304621</v>
      </c>
      <c r="C485" t="s">
        <v>6</v>
      </c>
    </row>
    <row r="486" spans="1:3" x14ac:dyDescent="0.25">
      <c r="A486">
        <v>480</v>
      </c>
      <c r="B486" t="str">
        <f>"201504002509"</f>
        <v>201504002509</v>
      </c>
      <c r="C486" t="s">
        <v>6</v>
      </c>
    </row>
    <row r="487" spans="1:3" x14ac:dyDescent="0.25">
      <c r="A487">
        <v>481</v>
      </c>
      <c r="B487" t="str">
        <f>"00658504"</f>
        <v>00658504</v>
      </c>
      <c r="C487" t="s">
        <v>6</v>
      </c>
    </row>
    <row r="488" spans="1:3" x14ac:dyDescent="0.25">
      <c r="A488">
        <v>482</v>
      </c>
      <c r="B488" t="str">
        <f>"00836571"</f>
        <v>00836571</v>
      </c>
      <c r="C488" t="s">
        <v>6</v>
      </c>
    </row>
    <row r="489" spans="1:3" x14ac:dyDescent="0.25">
      <c r="A489">
        <v>483</v>
      </c>
      <c r="B489" t="str">
        <f>"00037528"</f>
        <v>00037528</v>
      </c>
      <c r="C489" t="s">
        <v>6</v>
      </c>
    </row>
    <row r="490" spans="1:3" x14ac:dyDescent="0.25">
      <c r="A490">
        <v>484</v>
      </c>
      <c r="B490" t="str">
        <f>"00602106"</f>
        <v>00602106</v>
      </c>
      <c r="C490" t="str">
        <f>"003"</f>
        <v>003</v>
      </c>
    </row>
    <row r="491" spans="1:3" x14ac:dyDescent="0.25">
      <c r="A491">
        <v>485</v>
      </c>
      <c r="B491" t="str">
        <f>"00875730"</f>
        <v>00875730</v>
      </c>
      <c r="C491" t="s">
        <v>6</v>
      </c>
    </row>
    <row r="492" spans="1:3" x14ac:dyDescent="0.25">
      <c r="A492">
        <v>486</v>
      </c>
      <c r="B492" t="str">
        <f>"00787487"</f>
        <v>00787487</v>
      </c>
      <c r="C492" t="s">
        <v>6</v>
      </c>
    </row>
    <row r="493" spans="1:3" x14ac:dyDescent="0.25">
      <c r="A493">
        <v>487</v>
      </c>
      <c r="B493" t="str">
        <f>"00832265"</f>
        <v>00832265</v>
      </c>
      <c r="C493" t="s">
        <v>6</v>
      </c>
    </row>
    <row r="494" spans="1:3" x14ac:dyDescent="0.25">
      <c r="A494">
        <v>488</v>
      </c>
      <c r="B494" t="str">
        <f>"201501000167"</f>
        <v>201501000167</v>
      </c>
      <c r="C494" t="s">
        <v>6</v>
      </c>
    </row>
    <row r="495" spans="1:3" x14ac:dyDescent="0.25">
      <c r="A495">
        <v>489</v>
      </c>
      <c r="B495" t="str">
        <f>"00871835"</f>
        <v>00871835</v>
      </c>
      <c r="C495" t="s">
        <v>6</v>
      </c>
    </row>
    <row r="496" spans="1:3" x14ac:dyDescent="0.25">
      <c r="A496">
        <v>490</v>
      </c>
      <c r="B496" t="str">
        <f>"00836321"</f>
        <v>00836321</v>
      </c>
      <c r="C496" t="s">
        <v>6</v>
      </c>
    </row>
    <row r="497" spans="1:3" x14ac:dyDescent="0.25">
      <c r="A497">
        <v>491</v>
      </c>
      <c r="B497" t="str">
        <f>"201410004156"</f>
        <v>201410004156</v>
      </c>
      <c r="C497" t="s">
        <v>12</v>
      </c>
    </row>
    <row r="498" spans="1:3" x14ac:dyDescent="0.25">
      <c r="A498">
        <v>492</v>
      </c>
      <c r="B498" t="str">
        <f>"00093327"</f>
        <v>00093327</v>
      </c>
      <c r="C498" t="s">
        <v>10</v>
      </c>
    </row>
    <row r="499" spans="1:3" x14ac:dyDescent="0.25">
      <c r="A499">
        <v>493</v>
      </c>
      <c r="B499" t="str">
        <f>"201411001010"</f>
        <v>201411001010</v>
      </c>
      <c r="C499" t="s">
        <v>6</v>
      </c>
    </row>
    <row r="500" spans="1:3" x14ac:dyDescent="0.25">
      <c r="A500">
        <v>494</v>
      </c>
      <c r="B500" t="str">
        <f>"00849291"</f>
        <v>00849291</v>
      </c>
      <c r="C500" t="s">
        <v>6</v>
      </c>
    </row>
    <row r="501" spans="1:3" x14ac:dyDescent="0.25">
      <c r="A501">
        <v>495</v>
      </c>
      <c r="B501" t="str">
        <f>"201504000090"</f>
        <v>201504000090</v>
      </c>
      <c r="C501" t="s">
        <v>6</v>
      </c>
    </row>
    <row r="502" spans="1:3" x14ac:dyDescent="0.25">
      <c r="A502">
        <v>496</v>
      </c>
      <c r="B502" t="str">
        <f>"200801002260"</f>
        <v>200801002260</v>
      </c>
      <c r="C502" t="s">
        <v>6</v>
      </c>
    </row>
    <row r="503" spans="1:3" x14ac:dyDescent="0.25">
      <c r="A503">
        <v>497</v>
      </c>
      <c r="B503" t="str">
        <f>"00877357"</f>
        <v>00877357</v>
      </c>
      <c r="C503" t="str">
        <f>"003"</f>
        <v>003</v>
      </c>
    </row>
    <row r="504" spans="1:3" x14ac:dyDescent="0.25">
      <c r="A504">
        <v>498</v>
      </c>
      <c r="B504" t="str">
        <f>"200802002085"</f>
        <v>200802002085</v>
      </c>
      <c r="C504" t="s">
        <v>6</v>
      </c>
    </row>
    <row r="505" spans="1:3" x14ac:dyDescent="0.25">
      <c r="A505">
        <v>499</v>
      </c>
      <c r="B505" t="str">
        <f>"00832123"</f>
        <v>00832123</v>
      </c>
      <c r="C505" t="s">
        <v>6</v>
      </c>
    </row>
    <row r="506" spans="1:3" x14ac:dyDescent="0.25">
      <c r="A506">
        <v>500</v>
      </c>
      <c r="B506" t="str">
        <f>"00236546"</f>
        <v>00236546</v>
      </c>
      <c r="C506" t="str">
        <f>"003"</f>
        <v>003</v>
      </c>
    </row>
    <row r="507" spans="1:3" x14ac:dyDescent="0.25">
      <c r="A507">
        <v>501</v>
      </c>
      <c r="B507" t="str">
        <f>"00807418"</f>
        <v>00807418</v>
      </c>
      <c r="C507" t="str">
        <f>"003"</f>
        <v>003</v>
      </c>
    </row>
    <row r="508" spans="1:3" x14ac:dyDescent="0.25">
      <c r="A508">
        <v>502</v>
      </c>
      <c r="B508" t="str">
        <f>"200712005763"</f>
        <v>200712005763</v>
      </c>
      <c r="C508" t="s">
        <v>6</v>
      </c>
    </row>
    <row r="509" spans="1:3" x14ac:dyDescent="0.25">
      <c r="A509">
        <v>503</v>
      </c>
      <c r="B509" t="str">
        <f>"00300248"</f>
        <v>00300248</v>
      </c>
      <c r="C509" t="str">
        <f>"001"</f>
        <v>001</v>
      </c>
    </row>
    <row r="510" spans="1:3" x14ac:dyDescent="0.25">
      <c r="A510">
        <v>504</v>
      </c>
      <c r="B510" t="str">
        <f>"201512005529"</f>
        <v>201512005529</v>
      </c>
      <c r="C510" t="s">
        <v>8</v>
      </c>
    </row>
    <row r="511" spans="1:3" x14ac:dyDescent="0.25">
      <c r="A511">
        <v>505</v>
      </c>
      <c r="B511" t="str">
        <f>"201412000498"</f>
        <v>201412000498</v>
      </c>
      <c r="C511" t="s">
        <v>15</v>
      </c>
    </row>
    <row r="512" spans="1:3" x14ac:dyDescent="0.25">
      <c r="A512">
        <v>506</v>
      </c>
      <c r="B512" t="str">
        <f>"201410009074"</f>
        <v>201410009074</v>
      </c>
      <c r="C512" t="s">
        <v>6</v>
      </c>
    </row>
    <row r="513" spans="1:3" x14ac:dyDescent="0.25">
      <c r="A513">
        <v>507</v>
      </c>
      <c r="B513" t="str">
        <f>"00651371"</f>
        <v>00651371</v>
      </c>
      <c r="C513" t="s">
        <v>6</v>
      </c>
    </row>
    <row r="514" spans="1:3" x14ac:dyDescent="0.25">
      <c r="A514">
        <v>508</v>
      </c>
      <c r="B514" t="str">
        <f>"00466055"</f>
        <v>00466055</v>
      </c>
      <c r="C514" t="s">
        <v>6</v>
      </c>
    </row>
    <row r="515" spans="1:3" x14ac:dyDescent="0.25">
      <c r="A515">
        <v>509</v>
      </c>
      <c r="B515" t="str">
        <f>"00134618"</f>
        <v>00134618</v>
      </c>
      <c r="C515" t="str">
        <f>"001"</f>
        <v>001</v>
      </c>
    </row>
    <row r="516" spans="1:3" x14ac:dyDescent="0.25">
      <c r="A516">
        <v>510</v>
      </c>
      <c r="B516" t="str">
        <f>"00835067"</f>
        <v>00835067</v>
      </c>
      <c r="C516" t="s">
        <v>6</v>
      </c>
    </row>
    <row r="517" spans="1:3" x14ac:dyDescent="0.25">
      <c r="A517">
        <v>511</v>
      </c>
      <c r="B517" t="str">
        <f>"201504005247"</f>
        <v>201504005247</v>
      </c>
      <c r="C517" t="s">
        <v>6</v>
      </c>
    </row>
    <row r="518" spans="1:3" x14ac:dyDescent="0.25">
      <c r="A518">
        <v>512</v>
      </c>
      <c r="B518" t="str">
        <f>"00872320"</f>
        <v>00872320</v>
      </c>
      <c r="C518" t="s">
        <v>6</v>
      </c>
    </row>
    <row r="519" spans="1:3" x14ac:dyDescent="0.25">
      <c r="A519">
        <v>513</v>
      </c>
      <c r="B519" t="str">
        <f>"00830519"</f>
        <v>00830519</v>
      </c>
      <c r="C519" t="s">
        <v>6</v>
      </c>
    </row>
    <row r="520" spans="1:3" x14ac:dyDescent="0.25">
      <c r="A520">
        <v>514</v>
      </c>
      <c r="B520" t="str">
        <f>"00496718"</f>
        <v>00496718</v>
      </c>
      <c r="C520" t="str">
        <f>"003"</f>
        <v>003</v>
      </c>
    </row>
    <row r="521" spans="1:3" x14ac:dyDescent="0.25">
      <c r="A521">
        <v>515</v>
      </c>
      <c r="B521" t="str">
        <f>"00877994"</f>
        <v>00877994</v>
      </c>
      <c r="C521" t="s">
        <v>6</v>
      </c>
    </row>
    <row r="522" spans="1:3" x14ac:dyDescent="0.25">
      <c r="A522">
        <v>516</v>
      </c>
      <c r="B522" t="str">
        <f>"00708929"</f>
        <v>00708929</v>
      </c>
      <c r="C522" t="s">
        <v>8</v>
      </c>
    </row>
    <row r="523" spans="1:3" x14ac:dyDescent="0.25">
      <c r="A523">
        <v>517</v>
      </c>
      <c r="B523" t="str">
        <f>"00604417"</f>
        <v>00604417</v>
      </c>
      <c r="C523" t="s">
        <v>6</v>
      </c>
    </row>
    <row r="524" spans="1:3" x14ac:dyDescent="0.25">
      <c r="A524">
        <v>518</v>
      </c>
      <c r="B524" t="str">
        <f>"00463488"</f>
        <v>00463488</v>
      </c>
      <c r="C524" t="s">
        <v>6</v>
      </c>
    </row>
    <row r="525" spans="1:3" x14ac:dyDescent="0.25">
      <c r="A525">
        <v>519</v>
      </c>
      <c r="B525" t="str">
        <f>"00877973"</f>
        <v>00877973</v>
      </c>
      <c r="C525" t="s">
        <v>6</v>
      </c>
    </row>
    <row r="526" spans="1:3" x14ac:dyDescent="0.25">
      <c r="A526">
        <v>520</v>
      </c>
      <c r="B526" t="str">
        <f>"00245794"</f>
        <v>00245794</v>
      </c>
      <c r="C526" t="s">
        <v>7</v>
      </c>
    </row>
    <row r="527" spans="1:3" x14ac:dyDescent="0.25">
      <c r="A527">
        <v>521</v>
      </c>
      <c r="B527" t="str">
        <f>"00485409"</f>
        <v>00485409</v>
      </c>
      <c r="C527" t="s">
        <v>9</v>
      </c>
    </row>
    <row r="528" spans="1:3" x14ac:dyDescent="0.25">
      <c r="A528">
        <v>522</v>
      </c>
      <c r="B528" t="str">
        <f>"00006571"</f>
        <v>00006571</v>
      </c>
      <c r="C528" t="s">
        <v>6</v>
      </c>
    </row>
    <row r="529" spans="1:3" x14ac:dyDescent="0.25">
      <c r="A529">
        <v>523</v>
      </c>
      <c r="B529" t="str">
        <f>"00517753"</f>
        <v>00517753</v>
      </c>
      <c r="C529" t="str">
        <f>"003"</f>
        <v>003</v>
      </c>
    </row>
    <row r="530" spans="1:3" x14ac:dyDescent="0.25">
      <c r="A530">
        <v>524</v>
      </c>
      <c r="B530" t="str">
        <f>"00841917"</f>
        <v>00841917</v>
      </c>
      <c r="C530" t="str">
        <f>"001"</f>
        <v>001</v>
      </c>
    </row>
    <row r="531" spans="1:3" x14ac:dyDescent="0.25">
      <c r="A531">
        <v>525</v>
      </c>
      <c r="B531" t="str">
        <f>"00275414"</f>
        <v>00275414</v>
      </c>
      <c r="C531" t="str">
        <f>"003"</f>
        <v>003</v>
      </c>
    </row>
    <row r="532" spans="1:3" x14ac:dyDescent="0.25">
      <c r="A532">
        <v>526</v>
      </c>
      <c r="B532" t="str">
        <f>"00784948"</f>
        <v>00784948</v>
      </c>
      <c r="C532" t="str">
        <f>"002"</f>
        <v>002</v>
      </c>
    </row>
    <row r="533" spans="1:3" x14ac:dyDescent="0.25">
      <c r="A533">
        <v>527</v>
      </c>
      <c r="B533" t="str">
        <f>"00837811"</f>
        <v>00837811</v>
      </c>
      <c r="C533" t="s">
        <v>6</v>
      </c>
    </row>
    <row r="534" spans="1:3" x14ac:dyDescent="0.25">
      <c r="A534">
        <v>528</v>
      </c>
      <c r="B534" t="str">
        <f>"00157596"</f>
        <v>00157596</v>
      </c>
      <c r="C534" t="s">
        <v>6</v>
      </c>
    </row>
    <row r="535" spans="1:3" x14ac:dyDescent="0.25">
      <c r="A535">
        <v>529</v>
      </c>
      <c r="B535" t="str">
        <f>"00346925"</f>
        <v>00346925</v>
      </c>
      <c r="C535" t="s">
        <v>6</v>
      </c>
    </row>
    <row r="536" spans="1:3" x14ac:dyDescent="0.25">
      <c r="A536">
        <v>530</v>
      </c>
      <c r="B536" t="str">
        <f>"00538924"</f>
        <v>00538924</v>
      </c>
      <c r="C536" t="s">
        <v>10</v>
      </c>
    </row>
    <row r="537" spans="1:3" x14ac:dyDescent="0.25">
      <c r="A537">
        <v>531</v>
      </c>
      <c r="B537" t="str">
        <f>"00601076"</f>
        <v>00601076</v>
      </c>
      <c r="C537" t="str">
        <f>"003"</f>
        <v>003</v>
      </c>
    </row>
    <row r="538" spans="1:3" x14ac:dyDescent="0.25">
      <c r="A538">
        <v>532</v>
      </c>
      <c r="B538" t="str">
        <f>"00764978"</f>
        <v>00764978</v>
      </c>
      <c r="C538" t="s">
        <v>9</v>
      </c>
    </row>
    <row r="539" spans="1:3" x14ac:dyDescent="0.25">
      <c r="A539">
        <v>533</v>
      </c>
      <c r="B539" t="str">
        <f>"00774956"</f>
        <v>00774956</v>
      </c>
      <c r="C539" t="str">
        <f>"003"</f>
        <v>003</v>
      </c>
    </row>
    <row r="540" spans="1:3" x14ac:dyDescent="0.25">
      <c r="A540">
        <v>534</v>
      </c>
      <c r="B540" t="str">
        <f>"00874516"</f>
        <v>00874516</v>
      </c>
      <c r="C540" t="s">
        <v>7</v>
      </c>
    </row>
    <row r="541" spans="1:3" x14ac:dyDescent="0.25">
      <c r="A541">
        <v>535</v>
      </c>
      <c r="B541" t="str">
        <f>"00797895"</f>
        <v>00797895</v>
      </c>
      <c r="C541" t="s">
        <v>6</v>
      </c>
    </row>
    <row r="542" spans="1:3" x14ac:dyDescent="0.25">
      <c r="A542">
        <v>536</v>
      </c>
      <c r="B542" t="str">
        <f>"00783065"</f>
        <v>00783065</v>
      </c>
      <c r="C542" t="s">
        <v>6</v>
      </c>
    </row>
    <row r="543" spans="1:3" x14ac:dyDescent="0.25">
      <c r="A543">
        <v>537</v>
      </c>
      <c r="B543" t="str">
        <f>"00433688"</f>
        <v>00433688</v>
      </c>
      <c r="C543" t="s">
        <v>6</v>
      </c>
    </row>
    <row r="544" spans="1:3" x14ac:dyDescent="0.25">
      <c r="A544">
        <v>538</v>
      </c>
      <c r="B544" t="str">
        <f>"00601589"</f>
        <v>00601589</v>
      </c>
      <c r="C544" t="s">
        <v>9</v>
      </c>
    </row>
    <row r="545" spans="1:3" x14ac:dyDescent="0.25">
      <c r="A545">
        <v>539</v>
      </c>
      <c r="B545" t="str">
        <f>"00621660"</f>
        <v>00621660</v>
      </c>
      <c r="C545" t="s">
        <v>6</v>
      </c>
    </row>
    <row r="546" spans="1:3" x14ac:dyDescent="0.25">
      <c r="A546">
        <v>540</v>
      </c>
      <c r="B546" t="str">
        <f>"201504003303"</f>
        <v>201504003303</v>
      </c>
      <c r="C546" t="s">
        <v>6</v>
      </c>
    </row>
    <row r="547" spans="1:3" x14ac:dyDescent="0.25">
      <c r="A547">
        <v>541</v>
      </c>
      <c r="B547" t="str">
        <f>"201402001278"</f>
        <v>201402001278</v>
      </c>
      <c r="C547" t="s">
        <v>6</v>
      </c>
    </row>
    <row r="548" spans="1:3" x14ac:dyDescent="0.25">
      <c r="A548">
        <v>542</v>
      </c>
      <c r="B548" t="str">
        <f>"201402008930"</f>
        <v>201402008930</v>
      </c>
      <c r="C548" t="s">
        <v>6</v>
      </c>
    </row>
    <row r="549" spans="1:3" x14ac:dyDescent="0.25">
      <c r="A549">
        <v>543</v>
      </c>
      <c r="B549" t="str">
        <f>"00431793"</f>
        <v>00431793</v>
      </c>
      <c r="C549" t="s">
        <v>6</v>
      </c>
    </row>
    <row r="550" spans="1:3" x14ac:dyDescent="0.25">
      <c r="A550">
        <v>544</v>
      </c>
      <c r="B550" t="str">
        <f>"00836093"</f>
        <v>00836093</v>
      </c>
      <c r="C550" t="s">
        <v>6</v>
      </c>
    </row>
    <row r="551" spans="1:3" x14ac:dyDescent="0.25">
      <c r="A551">
        <v>545</v>
      </c>
      <c r="B551" t="str">
        <f>"00550900"</f>
        <v>00550900</v>
      </c>
      <c r="C551" t="s">
        <v>6</v>
      </c>
    </row>
    <row r="552" spans="1:3" x14ac:dyDescent="0.25">
      <c r="A552">
        <v>546</v>
      </c>
      <c r="B552" t="str">
        <f>"00825886"</f>
        <v>00825886</v>
      </c>
      <c r="C552" t="s">
        <v>6</v>
      </c>
    </row>
    <row r="553" spans="1:3" x14ac:dyDescent="0.25">
      <c r="A553">
        <v>547</v>
      </c>
      <c r="B553" t="str">
        <f>"00358830"</f>
        <v>00358830</v>
      </c>
      <c r="C553" t="s">
        <v>6</v>
      </c>
    </row>
    <row r="554" spans="1:3" x14ac:dyDescent="0.25">
      <c r="A554">
        <v>548</v>
      </c>
      <c r="B554" t="str">
        <f>"00763297"</f>
        <v>00763297</v>
      </c>
      <c r="C554" t="s">
        <v>10</v>
      </c>
    </row>
    <row r="555" spans="1:3" x14ac:dyDescent="0.25">
      <c r="A555">
        <v>549</v>
      </c>
      <c r="B555" t="str">
        <f>"00827060"</f>
        <v>00827060</v>
      </c>
      <c r="C555" t="s">
        <v>6</v>
      </c>
    </row>
    <row r="556" spans="1:3" x14ac:dyDescent="0.25">
      <c r="A556">
        <v>550</v>
      </c>
      <c r="B556" t="str">
        <f>"201405001663"</f>
        <v>201405001663</v>
      </c>
      <c r="C556" t="str">
        <f>"003"</f>
        <v>003</v>
      </c>
    </row>
    <row r="557" spans="1:3" x14ac:dyDescent="0.25">
      <c r="A557">
        <v>551</v>
      </c>
      <c r="B557" t="str">
        <f>"00138468"</f>
        <v>00138468</v>
      </c>
      <c r="C557" t="s">
        <v>6</v>
      </c>
    </row>
    <row r="558" spans="1:3" x14ac:dyDescent="0.25">
      <c r="A558">
        <v>552</v>
      </c>
      <c r="B558" t="str">
        <f>"00877680"</f>
        <v>00877680</v>
      </c>
      <c r="C558" t="str">
        <f>"001"</f>
        <v>001</v>
      </c>
    </row>
    <row r="559" spans="1:3" x14ac:dyDescent="0.25">
      <c r="A559">
        <v>553</v>
      </c>
      <c r="B559" t="str">
        <f>"00752818"</f>
        <v>00752818</v>
      </c>
      <c r="C559" t="str">
        <f>"003"</f>
        <v>003</v>
      </c>
    </row>
    <row r="560" spans="1:3" x14ac:dyDescent="0.25">
      <c r="A560">
        <v>554</v>
      </c>
      <c r="B560" t="str">
        <f>"00428592"</f>
        <v>00428592</v>
      </c>
      <c r="C560" t="s">
        <v>6</v>
      </c>
    </row>
    <row r="561" spans="1:3" x14ac:dyDescent="0.25">
      <c r="A561">
        <v>555</v>
      </c>
      <c r="B561" t="str">
        <f>"00838030"</f>
        <v>00838030</v>
      </c>
      <c r="C561" t="s">
        <v>6</v>
      </c>
    </row>
    <row r="562" spans="1:3" x14ac:dyDescent="0.25">
      <c r="A562">
        <v>556</v>
      </c>
      <c r="B562" t="str">
        <f>"00708702"</f>
        <v>00708702</v>
      </c>
      <c r="C562" t="s">
        <v>6</v>
      </c>
    </row>
    <row r="565" spans="1:3" x14ac:dyDescent="0.25">
      <c r="A565" t="s">
        <v>16</v>
      </c>
    </row>
    <row r="566" spans="1:3" x14ac:dyDescent="0.25">
      <c r="A566" t="s">
        <v>17</v>
      </c>
    </row>
    <row r="567" spans="1:3" x14ac:dyDescent="0.25">
      <c r="A567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5Κ_2022_ΠΕ_ΑΠΟΡΡΙΠΤΕΟΙ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2023-06-29T09:13:17Z</dcterms:created>
  <dcterms:modified xsi:type="dcterms:W3CDTF">2023-06-29T09:13:17Z</dcterms:modified>
</cp:coreProperties>
</file>