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02"/>
  <workbookPr/>
  <mc:AlternateContent xmlns:mc="http://schemas.openxmlformats.org/markup-compatibility/2006">
    <mc:Choice Requires="x15">
      <x15ac:absPath xmlns:x15ac="http://schemas.microsoft.com/office/spreadsheetml/2010/11/ac" url="C:\Users\kalexiou\Desktop\"/>
    </mc:Choice>
  </mc:AlternateContent>
  <xr:revisionPtr revIDLastSave="0" documentId="8_{A3C190C8-4718-4613-98A8-9A391AD5FCD2}" xr6:coauthVersionLast="36" xr6:coauthVersionMax="36" xr10:uidLastSave="{00000000-0000-0000-0000-000000000000}"/>
  <bookViews>
    <workbookView xWindow="32760" yWindow="32760" windowWidth="28800" windowHeight="11700"/>
  </bookViews>
  <sheets>
    <sheet name="6Κ_2022_ΠΕ_ΔΙΟΡΙΣΤΕΟΙ" sheetId="1" r:id="rId1"/>
  </sheets>
  <calcPr calcId="191029"/>
</workbook>
</file>

<file path=xl/calcChain.xml><?xml version="1.0" encoding="utf-8"?>
<calcChain xmlns="http://schemas.openxmlformats.org/spreadsheetml/2006/main">
  <c r="F7" i="1" l="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alcChain>
</file>

<file path=xl/sharedStrings.xml><?xml version="1.0" encoding="utf-8"?>
<sst xmlns="http://schemas.openxmlformats.org/spreadsheetml/2006/main" count="375" uniqueCount="215">
  <si>
    <t>ΠΛΗΡΩΣΗ ΘΕΣΕΩΝ ΜΕ ΣΕΙΡΑ ΠΡΟΤΕΡΑΙΟΤΗΤΑΣ (ΑΡΘΡΟ 18/Ν. 2190/1994) ΠΡΟΚΗΡΥΞΗ 6Κ/2022/11/08/2022</t>
  </si>
  <si>
    <t>Κ Α Τ Α Σ Τ Α Σ Η    Δ Ι Ο Ρ Ι Σ Τ Ε Ω Ν</t>
  </si>
  <si>
    <t>ΠΑΝΕΠΙΣΤΗΜΙΑΚΗΣ ΕΚΠΑΙΔΕΥΣΗΣ (ΠΕ)(ΕΝΙΑΙΟΣ)</t>
  </si>
  <si>
    <t>Α/Α</t>
  </si>
  <si>
    <t>Α.Μ.</t>
  </si>
  <si>
    <t>ΟΝΟΜΑΤΕΠΩΝΥΜΟ</t>
  </si>
  <si>
    <t>ΠΑΤΡΩΝΥΜΟ</t>
  </si>
  <si>
    <t>Α.Δ.Τ.</t>
  </si>
  <si>
    <t>ΜΟΝΑΔΙΚΟΣ ΚΩΔΙΚΟΣ</t>
  </si>
  <si>
    <t>ΦΟΡΕΑΣ</t>
  </si>
  <si>
    <t>ΚΛΑΔΟΣ/ΕΙΔΙΚΟΤΗΤΑ</t>
  </si>
  <si>
    <t>ΚΩΔΙΚΟΣ ΘΕΣΗΣ</t>
  </si>
  <si>
    <t>ΤΥΠΟΣ ΠΙΝΑΚΑ</t>
  </si>
  <si>
    <t>ΕΝΤΟΠΙΟΤΗΤΑ</t>
  </si>
  <si>
    <t>ΑΛΒΑΝΙΤΟΠΟΥΛΟΣ ΕΛΕΥΘΕΡΙΟΣ</t>
  </si>
  <si>
    <t>ΣΩΤ</t>
  </si>
  <si>
    <t>ΑΕ911916</t>
  </si>
  <si>
    <t>ΠΡΑΣΙΝΟ ΤΑΜΕΙΟ ΝΠΔΔ</t>
  </si>
  <si>
    <t>ΠΕ ΜΗΧΑΝΙΚΩΝ</t>
  </si>
  <si>
    <t>ΒΠ</t>
  </si>
  <si>
    <t>ΑΝΑΣΤΑΣΟΠΟΥΛΟΥ ΜΑΡΙΑ</t>
  </si>
  <si>
    <t>ΑΡΓ</t>
  </si>
  <si>
    <t>Φ065127</t>
  </si>
  <si>
    <t>ΥΠ. ΠΕΡΙΒΑΛΛΟΝΤΟΣ &amp; ΕΝΕΡΓΕΙΑΣ-Γ.Δ. ΕΝΕΡΓΕΙΑΣ-Δ. ΑΝΑΝ. ΠΗΓΩΝ ΕΝΕΡΓ. &amp; ΕΝΑΛ. ΚΑΥΣ.-ΤΜ. ΑΝΑΝ. ΠΗΓΩΝ ΕΝΕΡΓ. ΜΕΤΑΦ. &amp; ΕΝΑΛ. ΚΑΥΣΙΜΩΝ</t>
  </si>
  <si>
    <t>ΓΕΩΡΓΟΥΣΟΠΟΥΛΟΥ ΙΩΑΝΝΑ-ΝΕΚΤΑΡΙΑ</t>
  </si>
  <si>
    <t>ΧΡΗ</t>
  </si>
  <si>
    <t>ΑΒ009375</t>
  </si>
  <si>
    <t>ΥΠ. ΠΕΡΙΒΑΛΛΟΝΤΟΣ &amp; ΕΝΕΡΓΕΙΑΣ-Γ.Δ. ΕΝΕΡΓΕΙΑΣ-Δ. ΥΔΡΟΓΟΝ/ΚΩΝ-ΤΜ. ΑΣΦΑΛ. ΕΦΟΔ/ΜΟΥ ΠΕΤΡΕΛΑΙΟΥ &amp; ΤΕΚΜΗΡΙΩΣΗΣ</t>
  </si>
  <si>
    <t>ΓΙΑΓΚΟΥ ΑΝΑΣΤΑΣΙΑ</t>
  </si>
  <si>
    <t>ΒΑΣ</t>
  </si>
  <si>
    <t>ΑΟ677712</t>
  </si>
  <si>
    <t>ΥΠ. ΠΕΡΙΒΑΛΛΟΝΤΟΣ &amp; ΕΝΕΡΓΕΙΑΣ-Γ.Δ. ΠΟΛΕΟΔΟΜΙΑΣ-Δ. ΑΡΧΙΤ/ΚΗΣ, ΟΙΚΟΔ/ΚΩΝ ΚΑΝ. &amp; ΑΔΕΙΟΔ/ΣΕΩΝ-ΤΜ. ΑΔΕΙΟΔ/ΣΕΩΝ</t>
  </si>
  <si>
    <t>ΠΕ ΔΙΟΙΚΗΤΙΚΟΥ-ΟΙΚΟΝΟΜΙΚΟΥ</t>
  </si>
  <si>
    <t>ΓΛΥΚΑ ΔΕΣΠΟΙΝΑ</t>
  </si>
  <si>
    <t>ΙΩΑ</t>
  </si>
  <si>
    <t>Φ348126</t>
  </si>
  <si>
    <t>ΥΠ. ΠΕΡΙΒΑΛΛΟΝΤΟΣ &amp; ΕΝΕΡΓΕΙΑΣ-Γ.Δ. ΧΩΡΙΚΟΥ ΣΧΕΔ.-Δ. ΣΧΕΔ. ΜΗΤΡΟΠ. ΑΣΤΙΚΩΝ &amp; ΠΕΡΙΑΣΤ. ΠΕΡΙΟΧ.-ΤΜ. ΜΗΤΡΟΠ. ΣΧΕΔ. ΑΘΗΝΑΣ-ΑΤΤΙΚΗΣ</t>
  </si>
  <si>
    <t>ΔΡΟΣΟΣ ΕΥΑΓΓΕΛΟΣ</t>
  </si>
  <si>
    <t>Ξ984317</t>
  </si>
  <si>
    <t>ΥΠ. ΠΕΡΙΒΑΛΛΟΝΤΟΣ &amp; ΕΝΕΡΓΕΙΑΣ-Γ.Δ. ΠΕΡΙΒ/ΚΗΣ ΠΟΛΙΤ.-Δ. ΠΕΡΙΒ. ΑΔΕΙΟΔ.-ΤΜ. Β΄: ΤΜ. ΥΠΟΔ. ΔΙΑΧ. ΣΤΕΡ. &amp; ΥΓΡΩΝ ΑΠΟΒ.,ΥΔΡ. ΕΡΓΩΝ, ΕΡΓΩΝ ΑΠΕ &amp; ΔΙΚΤΥΩΝ ΤΟΥΣ</t>
  </si>
  <si>
    <t>ΕΥΘΥΜΙΟΥ ΝΙΚΟΛΑΟΣ</t>
  </si>
  <si>
    <t>ΓΕΩ</t>
  </si>
  <si>
    <t>ΑΝ040057</t>
  </si>
  <si>
    <t>ΥΠ. ΠΕΡΙΒΑΛΛΟΝΤΟΣ &amp; ΕΝΕΡΓΕΙΑΣ-Γ.Δ. ΠΕΡΙΒ/ΚΗΣ ΠΟΛΙΤ.-Δ. ΠΕΡΙΒ. ΑΔΕΙΟΔ.-ΤΜ. Δ΄:ΤΜ. ΧΩΡΙΚΩΝ ΣΧΕΔΙΩΝ, ΤΟΥΡΙΣΤ. &amp; ΚΤΙΡ. ΤΟΜ. &amp; ΥΠΟΔ. ΖΩΙΚΗΣ ΠΑΡ.</t>
  </si>
  <si>
    <t>ΠΕ ΓΕΩΤΕΧΝΙΚΩΝ/ΕΙΔ. ΓΕΩΠΟΝΙΑΣ/ΤΜ. ΑΞΙΟΠΟΙΗΣΗΣ ΦΥΣΙΚΩΝ ΠΟΡΩΝ &amp; ΓΕΩΡΓΙΚΗΣ ΜΗΧΑΝΙΚΗΣ</t>
  </si>
  <si>
    <t>ΖΩΓΡΑΦΟΥ ΕΥΣΤΡΑΤΙΑ</t>
  </si>
  <si>
    <t>ΠΟΛ</t>
  </si>
  <si>
    <t>ΑΡ101006</t>
  </si>
  <si>
    <t>ΚΤΙΡΙΑΚΕΣ ΥΠΟΔΟΜΕΣ Α.Ε.</t>
  </si>
  <si>
    <t>ΠΕ ΜΗΧΑΝΙΚΩΝ (ΕΙΔ. ΑΡΧΙΤΕΚΤΩΝ ΜΗΧΑΝΙΚΟΣ)</t>
  </si>
  <si>
    <t>ΗΓΟΥΜΕΝΙΔΗΣ ΠΑΝΑΓΙΩΤΗΣ</t>
  </si>
  <si>
    <t>ΕΜΜ</t>
  </si>
  <si>
    <t>ΑΚ661132</t>
  </si>
  <si>
    <t>ΥΠ. ΠΕΡΙΒΑΛΛΟΝΤΟΣ &amp; ΕΝΕΡΓΕΙΑΣ-Γ.Δ. ΕΝΕΡΓΕΙΑΣ-Δ. ΥΔΡΟΓΟΝ/ΚΩΝ-ΤΜ. ΟΡΓΑΝ. &amp; ΕΠΟΠΤ. ΑΓΟΡΑΣ ΦΥΣΙΚΟΥ ΑΕΡΙΟΥ</t>
  </si>
  <si>
    <t>ΘΕΟΔΩΡΟΠΟΥΛΟΥ ΚΩΝΣΤΑΝΤΙΝΑ</t>
  </si>
  <si>
    <t>Σ594222</t>
  </si>
  <si>
    <t>ΚΑΡΑΜΑΝΗΣ ΔΗΜΗΤΡΙΟΣ</t>
  </si>
  <si>
    <t>ΑΡ173018</t>
  </si>
  <si>
    <t>ΥΠ. ΠΕΡΙΒΑΛΛΟΝΤΟΣ &amp; ΕΝΕΡΓΕΙΑΣ-Γ.Δ. ΟΙΚΟΝ/ΚΩΝ ΥΠΗΡ.-Δ. ΠΡΟΫΠΟΛ. &amp; ΔΗΜΟΣ/ΚΩΝ ΑΝΑΦ.-ΤΜ. ΠΡΟΫΠΟΛ. ΔΗΜ. ΕΠΕΝΔΥΣΕΩΝ</t>
  </si>
  <si>
    <t>ΚΑΤΡΑΟΥΖΟΥ ΔΗΜΗΤΡΑ</t>
  </si>
  <si>
    <t>ΠΑΝ</t>
  </si>
  <si>
    <t>ΑΙ559646</t>
  </si>
  <si>
    <t>ΥΠ. ΠΕΡΙΒΑΛΛΟΝΤΟΣ &amp; ΕΝΕΡΓΕΙΑΣ-Γ.Δ. ΠΟΛΕΟΔΟΜΙΑΣ-Δ. ΑΡΧΙΤ/ΚΗΣ, ΟΙΚΟΔ/ΚΩΝ ΚΑΝ. &amp; ΑΔΕΙΟΔ/ΣΕΩΝ-ΤΜ. ΔΙΑΤΗΡΗΤΕΩΝ ΚΤΙΡΙΩΝ</t>
  </si>
  <si>
    <t>ΚΕΛΕΜΕΝΗΣ ΑΛΕΞΑΝΔΡΟΣ</t>
  </si>
  <si>
    <t>ΜΙΧ</t>
  </si>
  <si>
    <t>ΑΚ613210</t>
  </si>
  <si>
    <t>ΥΠ. ΠΕΡΙΒΑΛΛΟΝΤΟΣ &amp; ΕΝΕΡΓΕΙΑΣ-Γ.Δ. ΕΝΕΡΓΕΙΑΣ-Δ. ΕΝΕΡΓ. ΠΟΛΙΤΙΚΩΝ &amp; ΕΝΕΡΓ. ΑΠΟΔ/ΤΑΣ-ΤΜ. ΕΝΕΡΓ/ΚΟΥ ΣΧΕΔ/ΜΟΥ</t>
  </si>
  <si>
    <t>ΚΕΧΑΙΔΟΥ ΜΑΡΙΝΑ</t>
  </si>
  <si>
    <t>Χ463122</t>
  </si>
  <si>
    <t>ΥΠ. ΠΕΡΙΒΑΛΛΟΝΤΟΣ &amp; ΕΝΕΡΓΕΙΑΣ-Γ.Δ. ΕΝΕΡΓΕΙΑΣ-Δ. ΗΛΕΚΤΡΙΚΗΣ ΕΝΕΡΓΕΙΑΣ-ΤΜ. ΠΡΟΜΗΘΕΙΑΣ Η/Ε &amp; ΠΡΟΣΤ. ΚΑΤΑΝΑΛΩΤΩΝ</t>
  </si>
  <si>
    <t>ΚΙΒΡΑΚΙΔΟΥ ΑΝΝΑ</t>
  </si>
  <si>
    <t>ΑΟ222330</t>
  </si>
  <si>
    <t>ΥΠ. ΠΕΡΙΒΑΛΛΟΝΤΟΣ &amp; ΕΝΕΡΓΕΙΑΣ-Γ.Δ. ΟΡΥΚΤΩΝ ΠΡΩΤΩΝ ΥΛΩΝ-Δ. ΛΑΤΟΜ. ΜΑΡΜΑΡΩΝ &amp; ΑΔΡΑΝΩΝ ΥΛ.-ΤΜ. ΛΑΤΟΜ. ΑΔΡΑΝΩΝ ΥΛ.</t>
  </si>
  <si>
    <t>ΚΟΛΙΟΥ ΑΝΑΣΤΑΣΙΑ</t>
  </si>
  <si>
    <t>ΔΗΜ</t>
  </si>
  <si>
    <t>ΑΡ264475</t>
  </si>
  <si>
    <t>ΥΠ. ΠΕΡΙΒΑΛΛΟΝΤΟΣ &amp; ΕΝΕΡΓΕΙΑΣ-ΔΝΣΗ ΔΙΑΧ/ΣΗΣ ΑΠΟΒΛΗΤΩΝ-ΤΜ. ΔΙΑΧ/ΣΗΣ ΑΠΟΒΛΗΤΩΝ</t>
  </si>
  <si>
    <t>ΚΟΛΟΚΑΘΗΣ ΠΑΝΑΓΙΩΤΗΣ</t>
  </si>
  <si>
    <t>ΑΟ646206</t>
  </si>
  <si>
    <t>ΥΠ. ΠΕΡΙΒΑΛΛΟΝΤΟΣ &amp; ΕΝΕΡΓΕΙΑΣ-Γ.Δ. ΕΝΕΡΓΕΙΑΣ-ΔΝΣΗ ΥΔΡΟΓ/ΚΩΝ-ΤΜ. ΠΟΛΙΤΙΚΗΣ ΕΡ. &amp; ΕΚΜ/ΣΗΣ ΥΔΡΟΓ/ΚΩΝ</t>
  </si>
  <si>
    <t>ΚΟΤΡΩΝΑΚΗΣ ΕΜΜΑΝΟΥΗΛ</t>
  </si>
  <si>
    <t>ΑΚ741482</t>
  </si>
  <si>
    <t>ΠΕ ΠΕΡΙΒΑΛΛΟΝΤΟΣ</t>
  </si>
  <si>
    <t>ΚΟΥΣΚΟΥΛΗΣ ΓΕΩΡΓΙΟΣ</t>
  </si>
  <si>
    <t>Χ081913</t>
  </si>
  <si>
    <t>ΥΠ. ΠΕΡΙΒΑΛΛΟΝΤΟΣ &amp; ΕΝΕΡΓΕΙΑΣ-Γ.Δ. ΧΩΡΙΚΟΥ ΣΧΕΔ.-Δ. ΧΩΡΟΤΑΞ. ΣΧΕΔ.-ΤΜ. ΠΕΡΙΦ/ΚΩΝ ΧΩΡΟΤΑΞ. ΠΛΑΙΣΙΩΝ</t>
  </si>
  <si>
    <t>ΜΑΙΔΑ ΠΑΝΑΓΙΩΤΑ</t>
  </si>
  <si>
    <t>ΚΛΕ</t>
  </si>
  <si>
    <t>ΑΝ086268</t>
  </si>
  <si>
    <t>ΠΕ ΓΕΩΤΕΧΝΙΚΩΝ/ΕΙΔ. ΓΕΩΛΟΓΙΑΣ</t>
  </si>
  <si>
    <t>ΜΑΚΡΥΒΕΛΙΟΣ ΕΥΑΓΓΕΛΟΣ</t>
  </si>
  <si>
    <t>ΑΙ533218</t>
  </si>
  <si>
    <t>ΥΠ. ΠΕΡΙΒΑΛΛΟΝΤΟΣ &amp; ΕΝΕΡΓΕΙΑΣ-Γ.Δ. ΕΝΕΡΓΕΙΑΣ-Δ. ΥΔΡΟΓΟΝ/ΚΩΝ-ΤΜ. ΟΡΓΑΝ. &amp; ΕΠΟΠΤ. ΑΓΟΡΑΣ ΠΕΤΡΕΛΑΙΟΕΙΔΩΝ</t>
  </si>
  <si>
    <t>ΜΑΣΤΡΟΓΙΑΝΝΗ ΕΥΜΟΡΦΙΑ</t>
  </si>
  <si>
    <t>ΑΝΑ</t>
  </si>
  <si>
    <t>ΑΜ351773</t>
  </si>
  <si>
    <t>ΥΠ. ΠΕΡΙΒΑΛΛΟΝΤΟΣ &amp; ΕΝΕΡΓΕΙΑΣ-Γ.Δ. ΔΑΣΩΝ &amp; ΔΑΣ. ΠΕΡΙΒ.-Δ. ΠΡΟΓΡ. &amp; ΔΑΣΙΚΗΣ ΠΟΛΙΤ.-ΤΜ. ΣΧΕΔ/ΜΟΥ &amp; ΑΞΙΟΛ/ΣΗΣ ΔΑΣ. ΠΟΛ. &amp; ΑΝΑΠΤ.</t>
  </si>
  <si>
    <t>ΜΠΑΚΟΛΑ ΕΛΕΝΗ</t>
  </si>
  <si>
    <t>ΕΥΑ</t>
  </si>
  <si>
    <t>Χ661596</t>
  </si>
  <si>
    <t>ΥΠ. ΠΕΡΙΒΑΛΛΟΝΤΟΣ &amp; ΕΝΕΡΓΕΙΑΣ-Γ.Δ. ΠΟΛΕΟΔΟΜΙΑΣ-Δ. ΠΟΛΕΟΔ/ΚΟΥ ΣΧΕΔ.-ΤΜ. ΤΟΠΙΚΩΝ &amp; ΕΙΔ. ΧΩΡΙΚΩΝ ΣΧΕΔΙΩΝ</t>
  </si>
  <si>
    <t>ΜΠΑΜΠΑΤΣΙΚΟΥ ΕΥΦΡΟΣΥΝΗ</t>
  </si>
  <si>
    <t>ΑΣΤ</t>
  </si>
  <si>
    <t>ΑΜ265335</t>
  </si>
  <si>
    <t>ΥΠ. ΠΕΡΙΒΑΛΛΟΝΤΟΣ &amp; ΕΝΕΡΓΕΙΑΣ-Γ.Δ. ΠΕΡΙΒ/ΚΗΣ ΠΟΛΙΤ.-Δ. ΔΙΑΧ. ΦΥΣ. ΠΕΡΙΒ. &amp; ΒΙΟΠΟΙΚ/ΤΑΣ-ΤΜ. ΒΙΟΠΟΙΚ/ΤΑΣ</t>
  </si>
  <si>
    <t>ΠΕ ΓΕΩΤΕΧΝΙΚΩΝ/ΕΙΔ. ΓΕΩΠΟΝΙΑΣ ή ΔΑΣΟΛΟΓΙΑΣ &amp; ΦΥΣΙΚΟΥ ΠΕΡΙΒ/ΝΤΟΣ</t>
  </si>
  <si>
    <t>ΜΥΡΩΝΙΔΗΣ ΓΕΩΡΓΙΟΣ</t>
  </si>
  <si>
    <t>ΚΩΝ</t>
  </si>
  <si>
    <t>ΑΖ353239</t>
  </si>
  <si>
    <t>ΥΠ. ΠΕΡΙΒΑΛΛΟΝΤΟΣ &amp; ΕΝΕΡΓΕΙΑΣ-Γ.Δ. ΥΔΑΤΩΝ-ΔΝΣΗ ΠΡΟΣΤ. &amp; ΔΙΑΧ/ΣΗΣ ΥΔΑΤΙΝΟΥ ΠΕΡΙΒ/ΝΤΟΣ-ΤΜ. ΕΠΙΦ/ΚΩΝ &amp; ΥΠΟΓ. ΥΔΑΤΩΝ</t>
  </si>
  <si>
    <t>ΠΕ ΓΕΩΤΕΧΝΙΚΩΝ/ΕΙΔ. ΓΕΩΛΟΓΙΑΣ ή ΓΕΩΠΟΝΙΑΣ ή ΔΑΣΟΛΟΓΙΑΣ &amp; ΦΥΣΙΚΟΥ ΠΕΡΙΒ/ΝΤΟΣ</t>
  </si>
  <si>
    <t>ΝΑΚΑΣΗΣ ΑΓΓΕΛΟΣ</t>
  </si>
  <si>
    <t>ΑΘΑ</t>
  </si>
  <si>
    <t>Χ062607</t>
  </si>
  <si>
    <t>ΝΑΝΟΥ ΣΩΤΗΡΙΟΣ</t>
  </si>
  <si>
    <t>Χ170221</t>
  </si>
  <si>
    <t>ΥΠ. ΠΕΡΙΒΑΛΛΟΝΤΟΣ &amp; ΕΝΕΡΓΕΙΑΣ-Γ.Δ. ΕΝΕΡΓΕΙΑΣ-Δ. ΗΛΕΚΤΡΙΚΗΣ ΕΝΕΡΓΕΙΑΣ-ΤΜ. ΑΓΟΡΑΣ Η/Ε</t>
  </si>
  <si>
    <t>ΝΕΛΛΑΣ ΝΙΚΟΛΑΟΣ</t>
  </si>
  <si>
    <t>ΗΛΙ</t>
  </si>
  <si>
    <t>Χ604207</t>
  </si>
  <si>
    <t>ΝΕΡΑΝΤΖΙΔΗΣ ΜΙΧΑΗΛ</t>
  </si>
  <si>
    <t>ΑΕ188632</t>
  </si>
  <si>
    <t>ΥΠ. ΠΕΡΙΒΑΛΛΟΝΤΟΣ &amp; ΕΝΕΡΓΕΙΑΣ-Γ.Δ. ΥΔΑΤΩΝ-Δ. ΣΧΕΔ. &amp; ΔΙΑΧ. ΥΠΗΡ. ΥΔΑΤ.-ΤΜ. ΠΑΡΑΚ., ΔΙΑΧ., &amp; ΑΞΙΟΛΟΓ. ΥΠΗΡ. ΥΔΑΤΟΣ</t>
  </si>
  <si>
    <t>ΝΙΚΟΛΙΔΑΚΗΣ ΠΑΝΑΓΙΩΤΗΣ</t>
  </si>
  <si>
    <t>ΑΕ962351</t>
  </si>
  <si>
    <t>ΞΑΝΘΑΚΗΣ ΜΙΧΑΗΛ</t>
  </si>
  <si>
    <t>ΑΖ138689</t>
  </si>
  <si>
    <t>ΥΠ. ΠΕΡΙΒΑΛΛΟΝΤΟΣ &amp; ΕΝΕΡΓΕΙΑΣ-Γ.Δ. ΔΑΣΩΝ &amp; ΔΑΣ. ΠΕΡΙΒ.-Δ. ΠΡΟΣΤ. ΔΑΣΩΝ-ΤΜ. ΔΑΣΟΠΡ/ΣΙΑΣ &amp; ΑΓΡΟΤΙΚΗΣ ΑΣΦΑΛΕΙΑΣ</t>
  </si>
  <si>
    <t>ΠΕ ΓΕΩΤΕΧΝΙΚΩΝ/ΕΙΔ. ΔΑΣΟΛΟΓΙΑΣ</t>
  </si>
  <si>
    <t>ΠΑΝΑΓΙΩΤΟΠΟΥΛΟΥ ΘΕΟΔΩΡΑ</t>
  </si>
  <si>
    <t>ΑΕ081819</t>
  </si>
  <si>
    <t>ΥΠ. ΠΕΡΙΒΑΛΛΟΝΤΟΣ &amp; ΕΝΕΡΓΕΙΑΣ-Γ.Δ. ΕΝΕΡΓΕΙΑΣ-Δ. ΥΔΡΟΓΟΝ/ΚΩΝ-ΤΜ. ΑΣΦ. ΕΦΟΔ/ΜΟΥ ΠΕΤΡΕΛΑΙΟΥ &amp; ΤΕΚΜΗΡΙΩΣΗΣ</t>
  </si>
  <si>
    <t>ΠΑΠΑΔΟΠΟΥΛΟΥ ΔΗΜΗΤΡΑ</t>
  </si>
  <si>
    <t>ΣΕΡ</t>
  </si>
  <si>
    <t>ΑΒ746458</t>
  </si>
  <si>
    <t>ΥΠ. ΠΕΡΙΒΑΛΛΟΝΤΟΣ &amp; ΕΝΕΡΓΕΙΑΣ-Γ.Δ. ΔΑΣΩΝ &amp; ΔΑΣ. ΠΕΡΙΒ.-Δ. ΔΑΣ. ΕΡΓΩΝ &amp; ΥΠΟΔ.-ΤΜ. ΔΑΣ. ΟΔΟΠ., ΜΕΤ/ΚΩΝ ΕΓΚ. &amp; ΔΑΣ. ΕΡΓΑΣΙΩΝ</t>
  </si>
  <si>
    <t>ΠΑΠΑΔΟΠΟΥΛΟΥ ΚΩΝΣΤΑΝΤΙΝΑ</t>
  </si>
  <si>
    <t>ΑΚ747791</t>
  </si>
  <si>
    <t>ΥΠ. ΠΕΡΙΒΑΛΛΟΝΤΟΣ &amp; ΕΝΕΡΓΕΙΑΣ-Γ.Δ. ΟΡΥΚΤΩΝ ΠΡΩΤΩΝ ΥΛΩΝ-Δ. ΑΝΑΠΤ. &amp; ΠΟΛΙΤ.-ΤΜ. ΤΕΚΜΗΡ.-ΠΑΡΑΤ/ΡΙΟ ΜΕΤΑΛ. &amp; ΛΑΤΟΜ. ΔΡΑΣΤ/ΤΩΝ</t>
  </si>
  <si>
    <t>ΠΑΠΑΘΕΟΧΑΡΗ ΘΕΟΔΩΡΑ</t>
  </si>
  <si>
    <t>ΑΡΙ</t>
  </si>
  <si>
    <t>ΑΙ860397</t>
  </si>
  <si>
    <t>ΥΠ. ΠΕΡΙΒΑΛΛΟΝΤΟΣ &amp; ΕΝΕΡΓΕΙΑΣ-Γ.Δ. ΧΩΡΙΚΟΥ ΣΧΕΔ.-Δ. ΣΧΕΔ. ΜΗΤΡΟΠ. ΑΣΤΙΚΩΝ &amp; ΠΕΡΙΑΣΤ. ΠΕΡΙΟΧ.-ΤΜ. ΜΗΤΡΟΠ. ΣΧΕΔ. ΘΕΣΣΑΛΟΝΙΚΗΣ</t>
  </si>
  <si>
    <t>ΠΑΠΑΚΗΣ ΓΕΩΡΓΙΟΣ</t>
  </si>
  <si>
    <t>ΑΜ987860</t>
  </si>
  <si>
    <t>ΥΠ. ΠΕΡΙΒΑΛΛΟΝΤΟΣ &amp; ΕΝΕΡΓΕΙΑΣ-Γ.Δ. ΟΙΚΟΝ/ΚΩΝ ΥΠΗΡ.-Δ. ΠΡΟΜΗΘ., ΥΠΟΔ. &amp; ΔΙΑΧ. ΥΛΙΚΟΥ-ΤΜ. ΚΑΤ. &amp; ΕΚΤΕΛ. ΠΡΟΓΡ. ΠΡΟΜΗΘΕΙΩΝ</t>
  </si>
  <si>
    <t>ΠΑΡΘΕΝΙΟΣ ΝΙΚΟΛΑΟΣ</t>
  </si>
  <si>
    <t>ΣΤΑ</t>
  </si>
  <si>
    <t>ΑΟ570085</t>
  </si>
  <si>
    <t>ΥΠ. ΠΕΡΙΒΑΛΛΟΝΤΟΣ &amp; ΕΝΕΡΓΕΙΑΣ-Γ.Δ. ΔΙΟΙΚ. ΥΠΗΡ. &amp; ΝΟΜΟΘ. ΕΡΓΟΥ-Δ. ΝΟΜΟΘ. ΕΡΓΟΥ &amp; ΠΡΩΤΟΒ.-ΤΜ. ΝΟΜΙΚΩΝ ΘΕΜ. &amp; ΚΡΙΣΕΩΝ ΠΡΟΣΦΥΓΩΝ</t>
  </si>
  <si>
    <t>ΠΑΤΑΤΟΥΚΑ ΕΛΕΝΗ</t>
  </si>
  <si>
    <t>ΑΚ591890</t>
  </si>
  <si>
    <t>ΥΠ. ΠΕΡΙΒΑΛΛΟΝΤΟΣ &amp; ΕΝΕΡΓΕΙΑΣ-Γ.Δ. ΠΟΛΕΟΔΟΜΙΑΣ-Δ. ΠΟΛΕΟΔ/ΚΟΥ ΣΧΕΔ.-ΤΜ. ΟΡΓΑΝ/ΝΗΣ ΟΙΚΙΣΤΙΚΗΣ ΑΝΑΠΤΥΞΗΣ</t>
  </si>
  <si>
    <t>ΠΑΥΛΙΝΕΡΗ ΝΑΤΑΛΙΑ</t>
  </si>
  <si>
    <t>ΑΝΤ</t>
  </si>
  <si>
    <t>ΑΗ406524</t>
  </si>
  <si>
    <t>ΥΠ. ΠΕΡΙΒΑΛΛΟΝΤΟΣ &amp; ΕΝΕΡΓΕΙΑΣ-Γ.Δ. ΟΡΥΚΤΩΝ ΠΡΩΤΩΝ ΥΛΩΝ-Δ. ΑΝΑΠΤ. &amp; ΠΟΛΙΤ.-ΤΜ. ΓΕΩΘΕΡΜΙΑΣ</t>
  </si>
  <si>
    <t>ΠΕΡΑΚΗΣ ΧΡΙΣΤΟΦΟΡΟΣ</t>
  </si>
  <si>
    <t>ΑΛΕ</t>
  </si>
  <si>
    <t>ΑΗ562172</t>
  </si>
  <si>
    <t>ΥΠ. ΠΕΡΙΒΑΛΛΟΝΤΟΣ &amp; ΕΝΕΡΓΕΙΑΣ-Γ.Δ. ΕΝΕΡΓΕΙΑΣ-Δ. ΑΝΑΝ. ΠΗΓΩΝ ΕΝΕΡΓ. &amp; ΕΝΑΛ. ΚΑΥΣ.-ΤΜ. ΑΝΑΝ. ΠΗΓΩΝ ΕΝΕΡΓ. ΗΛΕΚΤΡ. &amp; ΘΕΡΜ./ΨΥΚΤ. ΕΝΕΡΓ.</t>
  </si>
  <si>
    <t>ΠΟΛΥΜΕΡΗΣ ΚΛΕΑΡΧΟΣ</t>
  </si>
  <si>
    <t>ΑΝ501977</t>
  </si>
  <si>
    <t>ΠΕ ΜΗΧΑΝΙΚΩΝ (ΕΙΔ. ΗΛΕΚΤΡΟΛΟΓΟΣ ή ΜΗΧΑΝΟΛΟΓΟΣ ΜΗΧΑΝΙΚΟΣ)</t>
  </si>
  <si>
    <t>ΡΟΓΚΑ ΣΠΥΡΙΔΑ</t>
  </si>
  <si>
    <t>ΑΡ674928</t>
  </si>
  <si>
    <t>ΥΠ. ΠΕΡΙΒΑΛΛΟΝΤΟΣ &amp; ΕΝΕΡΓΕΙΑΣ-Γ.Δ. ΠΕΡΙΒ/ΚΗΣ ΠΟΛΙΤ.-Δ. ΠΕΡΙΒ. ΑΔΕΙΟΔ.-ΤΜ. Γ΄: ΤΜ. ΜΕΤΑΦ. ΥΠΟΔ., ΔΙΚΤ. ΜΕΤ. ΕΝΕΡΓ., ΚΑΥΣ. &amp; ΧΗΜ. ΟΥΣ. &amp; ΕΞΟΡ. ΔΡΑΣΤ.</t>
  </si>
  <si>
    <t>ΣΑΚΑΛΗΣ ΓΕΩΡΓΙΟΣ</t>
  </si>
  <si>
    <t>ΝΙΚ</t>
  </si>
  <si>
    <t>ΑΙ537952</t>
  </si>
  <si>
    <t>ΥΠ. ΠΕΡΙΒΑΛΛΟΝΤΟΣ &amp; ΕΝΕΡΓΕΙΑΣ-Γ.Δ. ΕΝΕΡΓΕΙΑΣ-Δ. ΗΛΕΚΤΡΙΚΗΣ ΕΝΕΡΓ.-ΤΜ. ΠΑΡΑΓΩΓΗΣ, ΜΕΤΑΦΟΡΑΣ &amp; ΔΙΑΝΟΜΗΣ Η/Ε</t>
  </si>
  <si>
    <t>ΣΑΝΙΤΣΑΣ ΑΘΑΝΑΣΙΟΣ</t>
  </si>
  <si>
    <t>ΑΟ685291</t>
  </si>
  <si>
    <t>ΣΙΩΗ ΕΛΕΥΘΕΡΙΑ</t>
  </si>
  <si>
    <t>ΘΕΟ</t>
  </si>
  <si>
    <t>Χ767900</t>
  </si>
  <si>
    <t>ΥΠ. ΠΕΡΙΒΑΛΛΟΝΤΟΣ &amp; ΕΝΕΡΓΕΙΑΣ-Γ.Δ. ΠΟΛΕΟΔΟΜΙΑΣ-Δ. ΑΡΧΙΤ/ΚΗΣ, ΟΙΚΟΔ/ΚΩΝ ΚΑΝ. &amp; ΑΔΕΙΟΔ/ΣΕΩΝ-ΤΜ. ΙΣΤΟΡ. ΚΕΝΤ. ΠΟΛΕΩΝ &amp; ΠΑΡΑΔ. ΟΙΚΙΣΜΩΝ</t>
  </si>
  <si>
    <t>ΣΚΑΡΜΕΑΣ ΕΜΜΑΝΟΥΗΛ</t>
  </si>
  <si>
    <t>Φ044508</t>
  </si>
  <si>
    <t>ΣΟΥΛΙΩΤΗΣ ΒΑΣΙΛΕΙΟΣ</t>
  </si>
  <si>
    <t>ΑΚ353853</t>
  </si>
  <si>
    <t>ΣΤΑΜΑΤΗ ΦΩΤΕΙΝΗ</t>
  </si>
  <si>
    <t>ΑΟ095336</t>
  </si>
  <si>
    <t>ΣΩΤΗΡΟΠΟΥΛΟΥ ΔΗΜΗΤΡΑ</t>
  </si>
  <si>
    <t>ΑΕ595501</t>
  </si>
  <si>
    <t>ΠΕ ΜΗΧΑΝΙΚΩΝ (ΕΙΔ. ΠΟΛΙΤΙΚΟΣ ΜΗΧΑΝΙΚΟΣ)</t>
  </si>
  <si>
    <t>ΤΕΡΖΙΔΟΥ ΕΙΡΗΝΗ</t>
  </si>
  <si>
    <t>ΑΟ095330</t>
  </si>
  <si>
    <t>ΤΟΥΡΓΕΛΗΣ ΠΑΝΑΓΙΩΤΗΣ</t>
  </si>
  <si>
    <t>ΑΒ081096</t>
  </si>
  <si>
    <t>ΤΡΕΒΛΟΠΟΥΛΟΣ ΝΙΚΟΛΑΟΣ</t>
  </si>
  <si>
    <t>ΣΑΡ</t>
  </si>
  <si>
    <t>ΑΡ404988</t>
  </si>
  <si>
    <t>ΥΠ. ΠΕΡΙΒΑΛΛΟΝΤΟΣ &amp; ΕΝΕΡΓΕΙΑΣ-Γ.Δ. ΕΝΕΡΓΕΙΑΣ-ΔΝΣΗ ΥΔΡΟΓΟΝ/ΚΩΝ-ΤΜ. ΕΓΚΑΤΑΣΤΑΣΕΩΝ</t>
  </si>
  <si>
    <t>ΤΣΑΛΙΔΗΣ ΑΝΤΩΝΙΟΣ</t>
  </si>
  <si>
    <t>Χ892621</t>
  </si>
  <si>
    <t>ΤΣΑΧΑΓΕΑΣ ΠΑΝΑΓΙΩΤΗΣ ΔΗΜΗΤΡΙΟΣ</t>
  </si>
  <si>
    <t>ΑΟ086780</t>
  </si>
  <si>
    <t>ΥΠ. ΠΕΡΙΒΑΛΛΟΝΤΟΣ &amp; ΕΝΕΡΓΕΙΑΣ-ΤΜ. ΕΛΕΓΧΟΥ &amp; ΣΧΕΔ. ΕΠΕΞ/ΣΙΑΣ ΛΥΜΜΑΤΩΝ ΤΗΣ Γ.Γ. ΣΥΝΤ/ΜΟΥ &amp; ΔΙΑΧ/ΣΗΣ ΑΠΟΒΛΗΤΩΝ</t>
  </si>
  <si>
    <t>ΤΣΙΡΙΓΚΑΣ ΠΑΥΛΟΣ</t>
  </si>
  <si>
    <t>ΑΚ235136</t>
  </si>
  <si>
    <t>ΦΑΣΟΥΛΗ ΒΑΣΙΛΕΙΑ</t>
  </si>
  <si>
    <t>ΠΑΥ</t>
  </si>
  <si>
    <t>ΑΚ557896</t>
  </si>
  <si>
    <t>ΥΠ. ΠΕΡΙΒΑΛΛΟΝΤΟΣ &amp; ΕΝΕΡΓΕΙΑΣ-Γ.Δ. ΠΕΡΙΒ/ΚΗΣ ΠΟΛΙΤ.-Δ. ΠΕΡΙΒ. ΑΔΕΙΟΔ.-ΤΜ. Α΄: ΤΜ. ΒΙΟΜ. ΔΡΑΣΤ/ΤΩΝ &amp; ΕΙΔ. ΕΡΓΩΝ</t>
  </si>
  <si>
    <t>ΦΛΩΡΟΚΑΠΗ ΣΤΕΡΓΙΑΝΗ</t>
  </si>
  <si>
    <t>ΑΗ909603</t>
  </si>
  <si>
    <t>ΦΛΩΡΟΥ ΚΑΛΛΙΟΠΗ</t>
  </si>
  <si>
    <t>Χ041593</t>
  </si>
  <si>
    <t>ΧΡΑΝΙΩΤΗ ΧΑΡΙΚΛΕΙΑ</t>
  </si>
  <si>
    <t>ΑΚ800826</t>
  </si>
  <si>
    <t>ΥΠ. ΠΕΡΙΒΑΛΛΟΝΤΟΣ &amp; ΕΝΕΡΓΕΙΑΣ-Γ.Δ. ΠΕΡΙΒ/ΚΗΣ ΠΟΛΙΤ.-Δ. ΚΛΙΜΑΤΙΚΗΣ ΑΛ. &amp; ΠΟΙΟΤ. ΤΗΣ ΑΤΜΟΣΦ.-ΤΜ. ΚΛΙΜΑΤΙΚΗΣ ΑΛΛΑΓΗΣ</t>
  </si>
  <si>
    <t>ΨΩΜΙΑΔΗ ΣΤΑΥΡΟΥΛΑ</t>
  </si>
  <si>
    <t>ΑΙ860298</t>
  </si>
  <si>
    <t>ΣΗΜΕΙΩΣΗ: Στον κωδικό θέσης 529 εμφανίζονται περισσότεροι διοριστέοι υποψήφιοι από τις προκηρυχθείσες θέσεις λόγω απόλυτης ισοβαθμίας στη συνολική τους βαθμολογία. Εφόσον εξακολουθούν να υπάρχουν ισοβαθμίες στο πλαίσιο της έκδοσης των Οριστικών Αποτελεσμάτων, η σειρά κατάταξης θα καθοριστεί, μετά από δημόσια κλήρωση, η οποία θα διενεργηθεί κατ΄εφαρμογή των παρ. 4 και 5 του άρθρου 15 του ν.4765/2021, ως ισχύει.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</si>
</sst>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charset val="161"/>
      <scheme val="minor"/>
    </font>
    <font>
      <sz val="11"/>
      <color theme="1"/>
      <name val="Calibri"/>
      <family val="2"/>
      <charset val="161"/>
      <scheme val="minor"/>
    </font>
    <font>
      <sz val="11"/>
      <color theme="0"/>
      <name val="Calibri"/>
      <family val="2"/>
      <charset val="161"/>
      <scheme val="minor"/>
    </font>
    <font>
      <sz val="11"/>
      <color rgb="FF3F3F76"/>
      <name val="Calibri"/>
      <family val="2"/>
      <charset val="161"/>
      <scheme val="minor"/>
    </font>
    <font>
      <b/>
      <sz val="11"/>
      <color theme="0"/>
      <name val="Calibri"/>
      <family val="2"/>
      <charset val="161"/>
      <scheme val="minor"/>
    </font>
    <font>
      <b/>
      <sz val="11"/>
      <color rgb="FF3F3F3F"/>
      <name val="Calibri"/>
      <family val="2"/>
      <charset val="161"/>
      <scheme val="minor"/>
    </font>
    <font>
      <i/>
      <sz val="11"/>
      <color rgb="FF7F7F7F"/>
      <name val="Calibri"/>
      <family val="2"/>
      <charset val="161"/>
      <scheme val="minor"/>
    </font>
    <font>
      <b/>
      <sz val="15"/>
      <color theme="3"/>
      <name val="Calibri"/>
      <family val="2"/>
      <charset val="161"/>
      <scheme val="minor"/>
    </font>
    <font>
      <b/>
      <sz val="13"/>
      <color theme="3"/>
      <name val="Calibri"/>
      <family val="2"/>
      <charset val="161"/>
      <scheme val="minor"/>
    </font>
    <font>
      <b/>
      <sz val="11"/>
      <color theme="3"/>
      <name val="Calibri"/>
      <family val="2"/>
      <charset val="161"/>
      <scheme val="minor"/>
    </font>
    <font>
      <sz val="11"/>
      <color rgb="FF9C0006"/>
      <name val="Calibri"/>
      <family val="2"/>
      <charset val="161"/>
      <scheme val="minor"/>
    </font>
    <font>
      <sz val="11"/>
      <color rgb="FF006100"/>
      <name val="Calibri"/>
      <family val="2"/>
      <charset val="161"/>
      <scheme val="minor"/>
    </font>
    <font>
      <sz val="11"/>
      <color rgb="FF9C6500"/>
      <name val="Calibri"/>
      <family val="2"/>
      <charset val="161"/>
      <scheme val="minor"/>
    </font>
    <font>
      <sz val="11"/>
      <color rgb="FFFF0000"/>
      <name val="Calibri"/>
      <family val="2"/>
      <charset val="161"/>
      <scheme val="minor"/>
    </font>
    <font>
      <sz val="11"/>
      <color rgb="FFFA7D00"/>
      <name val="Calibri"/>
      <family val="2"/>
      <charset val="161"/>
      <scheme val="minor"/>
    </font>
    <font>
      <b/>
      <sz val="11"/>
      <color theme="1"/>
      <name val="Calibri"/>
      <family val="2"/>
      <charset val="161"/>
      <scheme val="minor"/>
    </font>
    <font>
      <sz val="18"/>
      <color theme="3"/>
      <name val="Calibri Light"/>
      <family val="2"/>
      <charset val="161"/>
      <scheme val="major"/>
    </font>
    <font>
      <b/>
      <sz val="11"/>
      <color rgb="FFFA7D00"/>
      <name val="Calibri"/>
      <family val="2"/>
      <charset val="161"/>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FCC99"/>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7CE"/>
      </patternFill>
    </fill>
    <fill>
      <patternFill patternType="solid">
        <fgColor rgb="FFC6EFCE"/>
      </patternFill>
    </fill>
    <fill>
      <patternFill patternType="solid">
        <fgColor rgb="FFFFEB9C"/>
      </patternFill>
    </fill>
    <fill>
      <patternFill patternType="solid">
        <fgColor rgb="FFFFFFCC"/>
      </patternFill>
    </fill>
  </fills>
  <borders count="10">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s>
  <cellStyleXfs count="42">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1" borderId="2" applyNumberFormat="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5" fillId="28" borderId="3" applyNumberFormat="0" applyAlignment="0" applyProtection="0"/>
    <xf numFmtId="0" fontId="6" fillId="0" borderId="0" applyNumberFormat="0" applyFill="0" applyBorder="0" applyAlignment="0" applyProtection="0"/>
    <xf numFmtId="0" fontId="7" fillId="0" borderId="4" applyNumberFormat="0" applyFill="0" applyAlignment="0" applyProtection="0"/>
    <xf numFmtId="0" fontId="8" fillId="0" borderId="5" applyNumberFormat="0" applyFill="0" applyAlignment="0" applyProtection="0"/>
    <xf numFmtId="0" fontId="9" fillId="0" borderId="6" applyNumberFormat="0" applyFill="0" applyAlignment="0" applyProtection="0"/>
    <xf numFmtId="0" fontId="9" fillId="0" borderId="0" applyNumberFormat="0" applyFill="0" applyBorder="0" applyAlignment="0" applyProtection="0"/>
    <xf numFmtId="0" fontId="10" fillId="29" borderId="0" applyNumberFormat="0" applyBorder="0" applyAlignment="0" applyProtection="0"/>
    <xf numFmtId="0" fontId="11" fillId="30" borderId="0" applyNumberFormat="0" applyBorder="0" applyAlignment="0" applyProtection="0"/>
    <xf numFmtId="0" fontId="12" fillId="31" borderId="0" applyNumberFormat="0" applyBorder="0" applyAlignment="0" applyProtection="0"/>
    <xf numFmtId="0" fontId="13" fillId="0" borderId="0" applyNumberFormat="0" applyFill="0" applyBorder="0" applyAlignment="0" applyProtection="0"/>
    <xf numFmtId="0" fontId="1" fillId="32" borderId="7" applyNumberFormat="0" applyFont="0" applyAlignment="0" applyProtection="0"/>
    <xf numFmtId="0" fontId="14" fillId="0" borderId="8" applyNumberFormat="0" applyFill="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28" borderId="1" applyNumberFormat="0" applyAlignment="0" applyProtection="0"/>
  </cellStyleXfs>
  <cellXfs count="2">
    <xf numFmtId="0" fontId="0" fillId="0" borderId="0" xfId="0"/>
    <xf numFmtId="0" fontId="0" fillId="0" borderId="0" xfId="0" applyAlignment="1">
      <alignment horizontal="center" wrapText="1"/>
    </xf>
  </cellXfs>
  <cellStyles count="42">
    <cellStyle name="20% - Έμφαση1" xfId="1" builtinId="30" customBuiltin="1"/>
    <cellStyle name="20% - Έμφαση2" xfId="2" builtinId="34" customBuiltin="1"/>
    <cellStyle name="20% - Έμφαση3" xfId="3" builtinId="38" customBuiltin="1"/>
    <cellStyle name="20% - Έμφαση4" xfId="4" builtinId="42" customBuiltin="1"/>
    <cellStyle name="20% - Έμφαση5" xfId="5" builtinId="46" customBuiltin="1"/>
    <cellStyle name="20% - Έμφαση6" xfId="6" builtinId="50" customBuiltin="1"/>
    <cellStyle name="40% - Έμφαση1" xfId="7" builtinId="31" customBuiltin="1"/>
    <cellStyle name="40% - Έμφαση2" xfId="8" builtinId="35" customBuiltin="1"/>
    <cellStyle name="40% - Έμφαση3" xfId="9" builtinId="39" customBuiltin="1"/>
    <cellStyle name="40% - Έμφαση4" xfId="10" builtinId="43" customBuiltin="1"/>
    <cellStyle name="40% - Έμφαση5" xfId="11" builtinId="47" customBuiltin="1"/>
    <cellStyle name="40% - Έμφαση6" xfId="12" builtinId="51" customBuiltin="1"/>
    <cellStyle name="60% - Έμφαση1" xfId="13" builtinId="32" customBuiltin="1"/>
    <cellStyle name="60% - Έμφαση2" xfId="14" builtinId="36" customBuiltin="1"/>
    <cellStyle name="60% - Έμφαση3" xfId="15" builtinId="40" customBuiltin="1"/>
    <cellStyle name="60% - Έμφαση4" xfId="16" builtinId="44" customBuiltin="1"/>
    <cellStyle name="60% - Έμφαση5" xfId="17" builtinId="48" customBuiltin="1"/>
    <cellStyle name="60% - Έμφαση6" xfId="18" builtinId="52" customBuiltin="1"/>
    <cellStyle name="Εισαγωγή" xfId="19" builtinId="20" customBuiltin="1"/>
    <cellStyle name="Έλεγχος κελιού" xfId="20" builtinId="23" customBuiltin="1"/>
    <cellStyle name="Έμφαση1" xfId="21" builtinId="29" customBuiltin="1"/>
    <cellStyle name="Έμφαση2" xfId="22" builtinId="33" customBuiltin="1"/>
    <cellStyle name="Έμφαση3" xfId="23" builtinId="37" customBuiltin="1"/>
    <cellStyle name="Έμφαση4" xfId="24" builtinId="41" customBuiltin="1"/>
    <cellStyle name="Έμφαση5" xfId="25" builtinId="45" customBuiltin="1"/>
    <cellStyle name="Έμφαση6" xfId="26" builtinId="49" customBuiltin="1"/>
    <cellStyle name="Έξοδος" xfId="27" builtinId="21" customBuiltin="1"/>
    <cellStyle name="Επεξηγηματικό κείμενο" xfId="28" builtinId="53" customBuiltin="1"/>
    <cellStyle name="Επικεφαλίδα 1" xfId="29" builtinId="16" customBuiltin="1"/>
    <cellStyle name="Επικεφαλίδα 2" xfId="30" builtinId="17" customBuiltin="1"/>
    <cellStyle name="Επικεφαλίδα 3" xfId="31" builtinId="18" customBuiltin="1"/>
    <cellStyle name="Επικεφαλίδα 4" xfId="32" builtinId="19" customBuiltin="1"/>
    <cellStyle name="Κακό" xfId="33" builtinId="27" customBuiltin="1"/>
    <cellStyle name="Καλό" xfId="34" builtinId="26" customBuiltin="1"/>
    <cellStyle name="Κανονικό" xfId="0" builtinId="0"/>
    <cellStyle name="Ουδέτερο" xfId="35" builtinId="28" customBuiltin="1"/>
    <cellStyle name="Προειδοποιητικό κείμενο" xfId="36" builtinId="11" customBuiltin="1"/>
    <cellStyle name="Σημείωση" xfId="37" builtinId="10" customBuiltin="1"/>
    <cellStyle name="Συνδεδεμένο κελί" xfId="38" builtinId="24" customBuiltin="1"/>
    <cellStyle name="Σύνολο" xfId="39" builtinId="25" customBuiltin="1"/>
    <cellStyle name="Τίτλος" xfId="40" builtinId="15" customBuiltin="1"/>
    <cellStyle name="Υπολογισμός" xfId="41" builtinId="22"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tabSelected="1" workbookViewId="0"/>
  </sheetViews>
  <sheetFormatPr defaultRowHeight="15" x14ac:dyDescent="0.25"/>
  <sheetData>
    <row r="1" spans="1:11" x14ac:dyDescent="0.25">
      <c r="A1" t="s">
        <v>0</v>
      </c>
    </row>
    <row r="2" spans="1:11" x14ac:dyDescent="0.25">
      <c r="A2" t="s">
        <v>1</v>
      </c>
    </row>
    <row r="4" spans="1:11" x14ac:dyDescent="0.25">
      <c r="A4" t="s">
        <v>2</v>
      </c>
    </row>
    <row r="6" spans="1:11" x14ac:dyDescent="0.25">
      <c r="A6" t="s">
        <v>3</v>
      </c>
      <c r="B6" t="s">
        <v>4</v>
      </c>
      <c r="C6" t="s">
        <v>5</v>
      </c>
      <c r="D6" t="s">
        <v>6</v>
      </c>
      <c r="E6" t="s">
        <v>7</v>
      </c>
      <c r="F6" t="s">
        <v>8</v>
      </c>
      <c r="G6" t="s">
        <v>9</v>
      </c>
      <c r="H6" t="s">
        <v>10</v>
      </c>
      <c r="I6" t="s">
        <v>11</v>
      </c>
      <c r="J6" t="s">
        <v>12</v>
      </c>
      <c r="K6" t="s">
        <v>13</v>
      </c>
    </row>
    <row r="7" spans="1:11" x14ac:dyDescent="0.25">
      <c r="A7">
        <v>1</v>
      </c>
      <c r="B7">
        <v>3601</v>
      </c>
      <c r="C7" t="s">
        <v>14</v>
      </c>
      <c r="D7" t="s">
        <v>15</v>
      </c>
      <c r="E7" t="s">
        <v>16</v>
      </c>
      <c r="F7" t="str">
        <f>"200802001787"</f>
        <v>200802001787</v>
      </c>
      <c r="G7" t="s">
        <v>17</v>
      </c>
      <c r="H7" t="s">
        <v>18</v>
      </c>
      <c r="I7">
        <v>547</v>
      </c>
      <c r="J7" t="s">
        <v>19</v>
      </c>
      <c r="K7">
        <v>0</v>
      </c>
    </row>
    <row r="8" spans="1:11" x14ac:dyDescent="0.25">
      <c r="A8">
        <v>2</v>
      </c>
      <c r="B8">
        <v>251</v>
      </c>
      <c r="C8" t="s">
        <v>20</v>
      </c>
      <c r="D8" t="s">
        <v>21</v>
      </c>
      <c r="E8" t="s">
        <v>22</v>
      </c>
      <c r="F8" t="str">
        <f>"201410003354"</f>
        <v>201410003354</v>
      </c>
      <c r="G8" t="s">
        <v>23</v>
      </c>
      <c r="H8" t="s">
        <v>18</v>
      </c>
      <c r="I8">
        <v>537</v>
      </c>
      <c r="J8" t="s">
        <v>19</v>
      </c>
      <c r="K8">
        <v>0</v>
      </c>
    </row>
    <row r="9" spans="1:11" x14ac:dyDescent="0.25">
      <c r="A9">
        <v>3</v>
      </c>
      <c r="B9">
        <v>6435</v>
      </c>
      <c r="C9" t="s">
        <v>24</v>
      </c>
      <c r="D9" t="s">
        <v>25</v>
      </c>
      <c r="E9" t="s">
        <v>26</v>
      </c>
      <c r="F9" t="str">
        <f>"00191378"</f>
        <v>00191378</v>
      </c>
      <c r="G9" t="s">
        <v>27</v>
      </c>
      <c r="H9" t="s">
        <v>18</v>
      </c>
      <c r="I9">
        <v>532</v>
      </c>
      <c r="J9" t="s">
        <v>19</v>
      </c>
      <c r="K9">
        <v>0</v>
      </c>
    </row>
    <row r="10" spans="1:11" x14ac:dyDescent="0.25">
      <c r="A10">
        <v>4</v>
      </c>
      <c r="B10">
        <v>4347</v>
      </c>
      <c r="C10" t="s">
        <v>28</v>
      </c>
      <c r="D10" t="s">
        <v>29</v>
      </c>
      <c r="E10" t="s">
        <v>30</v>
      </c>
      <c r="F10" t="str">
        <f>"201506001295"</f>
        <v>201506001295</v>
      </c>
      <c r="G10" t="s">
        <v>31</v>
      </c>
      <c r="H10" t="s">
        <v>32</v>
      </c>
      <c r="I10">
        <v>512</v>
      </c>
      <c r="J10" t="s">
        <v>19</v>
      </c>
      <c r="K10">
        <v>0</v>
      </c>
    </row>
    <row r="11" spans="1:11" x14ac:dyDescent="0.25">
      <c r="A11">
        <v>5</v>
      </c>
      <c r="B11">
        <v>1015</v>
      </c>
      <c r="C11" t="s">
        <v>33</v>
      </c>
      <c r="D11" t="s">
        <v>34</v>
      </c>
      <c r="E11" t="s">
        <v>35</v>
      </c>
      <c r="F11" t="str">
        <f>"201405002106"</f>
        <v>201405002106</v>
      </c>
      <c r="G11" t="s">
        <v>36</v>
      </c>
      <c r="H11" t="s">
        <v>18</v>
      </c>
      <c r="I11">
        <v>529</v>
      </c>
      <c r="J11" t="s">
        <v>19</v>
      </c>
      <c r="K11">
        <v>0</v>
      </c>
    </row>
    <row r="12" spans="1:11" x14ac:dyDescent="0.25">
      <c r="A12">
        <v>6</v>
      </c>
      <c r="B12">
        <v>2770</v>
      </c>
      <c r="C12" t="s">
        <v>37</v>
      </c>
      <c r="D12" t="s">
        <v>34</v>
      </c>
      <c r="E12" t="s">
        <v>38</v>
      </c>
      <c r="F12" t="str">
        <f>"201409004589"</f>
        <v>201409004589</v>
      </c>
      <c r="G12" t="s">
        <v>39</v>
      </c>
      <c r="H12" t="s">
        <v>18</v>
      </c>
      <c r="I12">
        <v>545</v>
      </c>
      <c r="J12" t="s">
        <v>19</v>
      </c>
      <c r="K12">
        <v>0</v>
      </c>
    </row>
    <row r="13" spans="1:11" x14ac:dyDescent="0.25">
      <c r="A13">
        <v>7</v>
      </c>
      <c r="B13">
        <v>97</v>
      </c>
      <c r="C13" t="s">
        <v>40</v>
      </c>
      <c r="D13" t="s">
        <v>41</v>
      </c>
      <c r="E13" t="s">
        <v>42</v>
      </c>
      <c r="F13" t="str">
        <f>"00162765"</f>
        <v>00162765</v>
      </c>
      <c r="G13" t="s">
        <v>43</v>
      </c>
      <c r="H13" t="s">
        <v>44</v>
      </c>
      <c r="I13">
        <v>503</v>
      </c>
      <c r="J13" t="s">
        <v>19</v>
      </c>
      <c r="K13">
        <v>0</v>
      </c>
    </row>
    <row r="14" spans="1:11" x14ac:dyDescent="0.25">
      <c r="A14">
        <v>8</v>
      </c>
      <c r="B14">
        <v>3051</v>
      </c>
      <c r="C14" t="s">
        <v>45</v>
      </c>
      <c r="D14" t="s">
        <v>46</v>
      </c>
      <c r="E14" t="s">
        <v>47</v>
      </c>
      <c r="F14" t="str">
        <f>"201402004396"</f>
        <v>201402004396</v>
      </c>
      <c r="G14" t="s">
        <v>48</v>
      </c>
      <c r="H14" t="s">
        <v>49</v>
      </c>
      <c r="I14">
        <v>526</v>
      </c>
      <c r="J14" t="s">
        <v>19</v>
      </c>
      <c r="K14">
        <v>0</v>
      </c>
    </row>
    <row r="15" spans="1:11" x14ac:dyDescent="0.25">
      <c r="A15">
        <v>9</v>
      </c>
      <c r="B15">
        <v>2064</v>
      </c>
      <c r="C15" t="s">
        <v>50</v>
      </c>
      <c r="D15" t="s">
        <v>51</v>
      </c>
      <c r="E15" t="s">
        <v>52</v>
      </c>
      <c r="F15" t="str">
        <f>"00349911"</f>
        <v>00349911</v>
      </c>
      <c r="G15" t="s">
        <v>53</v>
      </c>
      <c r="H15" t="s">
        <v>18</v>
      </c>
      <c r="I15">
        <v>539</v>
      </c>
      <c r="J15" t="s">
        <v>19</v>
      </c>
      <c r="K15">
        <v>0</v>
      </c>
    </row>
    <row r="16" spans="1:11" x14ac:dyDescent="0.25">
      <c r="A16">
        <v>10</v>
      </c>
      <c r="B16">
        <v>585</v>
      </c>
      <c r="C16" t="s">
        <v>54</v>
      </c>
      <c r="D16" t="s">
        <v>21</v>
      </c>
      <c r="E16" t="s">
        <v>55</v>
      </c>
      <c r="F16" t="str">
        <f>"201504004840"</f>
        <v>201504004840</v>
      </c>
      <c r="G16" t="s">
        <v>36</v>
      </c>
      <c r="H16" t="s">
        <v>18</v>
      </c>
      <c r="I16">
        <v>529</v>
      </c>
      <c r="J16" t="s">
        <v>19</v>
      </c>
      <c r="K16">
        <v>0</v>
      </c>
    </row>
    <row r="17" spans="1:11" x14ac:dyDescent="0.25">
      <c r="A17">
        <v>11</v>
      </c>
      <c r="B17">
        <v>6380</v>
      </c>
      <c r="C17" t="s">
        <v>56</v>
      </c>
      <c r="D17" t="s">
        <v>41</v>
      </c>
      <c r="E17" t="s">
        <v>57</v>
      </c>
      <c r="F17" t="str">
        <f>"201304002874"</f>
        <v>201304002874</v>
      </c>
      <c r="G17" t="s">
        <v>58</v>
      </c>
      <c r="H17" t="s">
        <v>32</v>
      </c>
      <c r="I17">
        <v>520</v>
      </c>
      <c r="J17" t="s">
        <v>19</v>
      </c>
      <c r="K17">
        <v>0</v>
      </c>
    </row>
    <row r="18" spans="1:11" x14ac:dyDescent="0.25">
      <c r="A18">
        <v>12</v>
      </c>
      <c r="B18">
        <v>5861</v>
      </c>
      <c r="C18" t="s">
        <v>59</v>
      </c>
      <c r="D18" t="s">
        <v>60</v>
      </c>
      <c r="E18" t="s">
        <v>61</v>
      </c>
      <c r="F18" t="str">
        <f>"201002000387"</f>
        <v>201002000387</v>
      </c>
      <c r="G18" t="s">
        <v>62</v>
      </c>
      <c r="H18" t="s">
        <v>18</v>
      </c>
      <c r="I18">
        <v>528</v>
      </c>
      <c r="J18" t="s">
        <v>19</v>
      </c>
      <c r="K18">
        <v>0</v>
      </c>
    </row>
    <row r="19" spans="1:11" x14ac:dyDescent="0.25">
      <c r="A19">
        <v>13</v>
      </c>
      <c r="B19">
        <v>5534</v>
      </c>
      <c r="C19" t="s">
        <v>63</v>
      </c>
      <c r="D19" t="s">
        <v>64</v>
      </c>
      <c r="E19" t="s">
        <v>65</v>
      </c>
      <c r="F19" t="str">
        <f>"201412001683"</f>
        <v>201412001683</v>
      </c>
      <c r="G19" t="s">
        <v>66</v>
      </c>
      <c r="H19" t="s">
        <v>18</v>
      </c>
      <c r="I19">
        <v>535</v>
      </c>
      <c r="J19" t="s">
        <v>19</v>
      </c>
      <c r="K19">
        <v>0</v>
      </c>
    </row>
    <row r="20" spans="1:11" x14ac:dyDescent="0.25">
      <c r="A20">
        <v>14</v>
      </c>
      <c r="B20">
        <v>5053</v>
      </c>
      <c r="C20" t="s">
        <v>67</v>
      </c>
      <c r="D20" t="s">
        <v>41</v>
      </c>
      <c r="E20" t="s">
        <v>68</v>
      </c>
      <c r="F20" t="str">
        <f>"201409001754"</f>
        <v>201409001754</v>
      </c>
      <c r="G20" t="s">
        <v>69</v>
      </c>
      <c r="H20" t="s">
        <v>18</v>
      </c>
      <c r="I20">
        <v>531</v>
      </c>
      <c r="J20" t="s">
        <v>19</v>
      </c>
      <c r="K20">
        <v>0</v>
      </c>
    </row>
    <row r="21" spans="1:11" x14ac:dyDescent="0.25">
      <c r="A21">
        <v>15</v>
      </c>
      <c r="B21">
        <v>5077</v>
      </c>
      <c r="C21" t="s">
        <v>70</v>
      </c>
      <c r="D21" t="s">
        <v>29</v>
      </c>
      <c r="E21" t="s">
        <v>71</v>
      </c>
      <c r="F21" t="str">
        <f>"201406009951"</f>
        <v>201406009951</v>
      </c>
      <c r="G21" t="s">
        <v>72</v>
      </c>
      <c r="H21" t="s">
        <v>32</v>
      </c>
      <c r="I21">
        <v>514</v>
      </c>
      <c r="J21" t="s">
        <v>19</v>
      </c>
      <c r="K21">
        <v>0</v>
      </c>
    </row>
    <row r="22" spans="1:11" x14ac:dyDescent="0.25">
      <c r="A22">
        <v>16</v>
      </c>
      <c r="B22">
        <v>1001</v>
      </c>
      <c r="C22" t="s">
        <v>73</v>
      </c>
      <c r="D22" t="s">
        <v>74</v>
      </c>
      <c r="E22" t="s">
        <v>75</v>
      </c>
      <c r="F22" t="str">
        <f>"00430789"</f>
        <v>00430789</v>
      </c>
      <c r="G22" t="s">
        <v>76</v>
      </c>
      <c r="H22" t="s">
        <v>18</v>
      </c>
      <c r="I22">
        <v>546</v>
      </c>
      <c r="J22" t="s">
        <v>19</v>
      </c>
      <c r="K22">
        <v>0</v>
      </c>
    </row>
    <row r="23" spans="1:11" x14ac:dyDescent="0.25">
      <c r="A23">
        <v>17</v>
      </c>
      <c r="B23">
        <v>5188</v>
      </c>
      <c r="C23" t="s">
        <v>77</v>
      </c>
      <c r="D23" t="s">
        <v>74</v>
      </c>
      <c r="E23" t="s">
        <v>78</v>
      </c>
      <c r="F23" t="str">
        <f>"00640500"</f>
        <v>00640500</v>
      </c>
      <c r="G23" t="s">
        <v>79</v>
      </c>
      <c r="H23" t="s">
        <v>18</v>
      </c>
      <c r="I23">
        <v>538</v>
      </c>
      <c r="J23" t="s">
        <v>19</v>
      </c>
      <c r="K23">
        <v>0</v>
      </c>
    </row>
    <row r="24" spans="1:11" x14ac:dyDescent="0.25">
      <c r="A24">
        <v>18</v>
      </c>
      <c r="B24">
        <v>5591</v>
      </c>
      <c r="C24" t="s">
        <v>80</v>
      </c>
      <c r="D24" t="s">
        <v>34</v>
      </c>
      <c r="E24" t="s">
        <v>81</v>
      </c>
      <c r="F24" t="str">
        <f>"00434599"</f>
        <v>00434599</v>
      </c>
      <c r="G24" t="s">
        <v>36</v>
      </c>
      <c r="H24" t="s">
        <v>82</v>
      </c>
      <c r="I24">
        <v>553</v>
      </c>
      <c r="J24" t="s">
        <v>19</v>
      </c>
      <c r="K24">
        <v>0</v>
      </c>
    </row>
    <row r="25" spans="1:11" x14ac:dyDescent="0.25">
      <c r="A25">
        <v>19</v>
      </c>
      <c r="B25">
        <v>6155</v>
      </c>
      <c r="C25" t="s">
        <v>83</v>
      </c>
      <c r="D25" t="s">
        <v>34</v>
      </c>
      <c r="E25" t="s">
        <v>84</v>
      </c>
      <c r="F25" t="str">
        <f>"00464033"</f>
        <v>00464033</v>
      </c>
      <c r="G25" t="s">
        <v>85</v>
      </c>
      <c r="H25" t="s">
        <v>18</v>
      </c>
      <c r="I25">
        <v>543</v>
      </c>
      <c r="J25" t="s">
        <v>19</v>
      </c>
      <c r="K25">
        <v>0</v>
      </c>
    </row>
    <row r="26" spans="1:11" x14ac:dyDescent="0.25">
      <c r="A26">
        <v>20</v>
      </c>
      <c r="B26">
        <v>4341</v>
      </c>
      <c r="C26" t="s">
        <v>86</v>
      </c>
      <c r="D26" t="s">
        <v>87</v>
      </c>
      <c r="E26" t="s">
        <v>88</v>
      </c>
      <c r="F26" t="str">
        <f>"00425672"</f>
        <v>00425672</v>
      </c>
      <c r="G26" t="s">
        <v>79</v>
      </c>
      <c r="H26" t="s">
        <v>89</v>
      </c>
      <c r="I26">
        <v>501</v>
      </c>
      <c r="J26" t="s">
        <v>19</v>
      </c>
      <c r="K26">
        <v>0</v>
      </c>
    </row>
    <row r="27" spans="1:11" x14ac:dyDescent="0.25">
      <c r="A27">
        <v>21</v>
      </c>
      <c r="B27">
        <v>650</v>
      </c>
      <c r="C27" t="s">
        <v>90</v>
      </c>
      <c r="D27" t="s">
        <v>74</v>
      </c>
      <c r="E27" t="s">
        <v>91</v>
      </c>
      <c r="F27" t="str">
        <f>"201401000152"</f>
        <v>201401000152</v>
      </c>
      <c r="G27" t="s">
        <v>92</v>
      </c>
      <c r="H27" t="s">
        <v>32</v>
      </c>
      <c r="I27">
        <v>511</v>
      </c>
      <c r="J27" t="s">
        <v>19</v>
      </c>
      <c r="K27">
        <v>0</v>
      </c>
    </row>
    <row r="28" spans="1:11" x14ac:dyDescent="0.25">
      <c r="A28">
        <v>22</v>
      </c>
      <c r="B28">
        <v>5695</v>
      </c>
      <c r="C28" t="s">
        <v>93</v>
      </c>
      <c r="D28" t="s">
        <v>94</v>
      </c>
      <c r="E28" t="s">
        <v>95</v>
      </c>
      <c r="F28" t="str">
        <f>"00661693"</f>
        <v>00661693</v>
      </c>
      <c r="G28" t="s">
        <v>96</v>
      </c>
      <c r="H28" t="s">
        <v>32</v>
      </c>
      <c r="I28">
        <v>508</v>
      </c>
      <c r="J28" t="s">
        <v>19</v>
      </c>
      <c r="K28">
        <v>0</v>
      </c>
    </row>
    <row r="29" spans="1:11" x14ac:dyDescent="0.25">
      <c r="A29">
        <v>23</v>
      </c>
      <c r="B29">
        <v>5469</v>
      </c>
      <c r="C29" t="s">
        <v>97</v>
      </c>
      <c r="D29" t="s">
        <v>98</v>
      </c>
      <c r="E29" t="s">
        <v>99</v>
      </c>
      <c r="F29" t="str">
        <f>"00231020"</f>
        <v>00231020</v>
      </c>
      <c r="G29" t="s">
        <v>100</v>
      </c>
      <c r="H29" t="s">
        <v>18</v>
      </c>
      <c r="I29">
        <v>522</v>
      </c>
      <c r="J29" t="s">
        <v>19</v>
      </c>
      <c r="K29">
        <v>0</v>
      </c>
    </row>
    <row r="30" spans="1:11" x14ac:dyDescent="0.25">
      <c r="A30">
        <v>24</v>
      </c>
      <c r="B30">
        <v>1636</v>
      </c>
      <c r="C30" t="s">
        <v>101</v>
      </c>
      <c r="D30" t="s">
        <v>102</v>
      </c>
      <c r="E30" t="s">
        <v>103</v>
      </c>
      <c r="F30" t="str">
        <f>"00190054"</f>
        <v>00190054</v>
      </c>
      <c r="G30" t="s">
        <v>104</v>
      </c>
      <c r="H30" t="s">
        <v>105</v>
      </c>
      <c r="I30">
        <v>505</v>
      </c>
      <c r="J30" t="s">
        <v>19</v>
      </c>
      <c r="K30">
        <v>0</v>
      </c>
    </row>
    <row r="31" spans="1:11" x14ac:dyDescent="0.25">
      <c r="A31">
        <v>25</v>
      </c>
      <c r="B31">
        <v>5923</v>
      </c>
      <c r="C31" t="s">
        <v>106</v>
      </c>
      <c r="D31" t="s">
        <v>107</v>
      </c>
      <c r="E31" t="s">
        <v>108</v>
      </c>
      <c r="F31" t="str">
        <f>"201401001562"</f>
        <v>201401001562</v>
      </c>
      <c r="G31" t="s">
        <v>109</v>
      </c>
      <c r="H31" t="s">
        <v>110</v>
      </c>
      <c r="I31">
        <v>502</v>
      </c>
      <c r="J31" t="s">
        <v>19</v>
      </c>
      <c r="K31">
        <v>0</v>
      </c>
    </row>
    <row r="32" spans="1:11" x14ac:dyDescent="0.25">
      <c r="A32">
        <v>26</v>
      </c>
      <c r="B32">
        <v>275</v>
      </c>
      <c r="C32" t="s">
        <v>111</v>
      </c>
      <c r="D32" t="s">
        <v>112</v>
      </c>
      <c r="E32" t="s">
        <v>113</v>
      </c>
      <c r="F32" t="str">
        <f>"00566878"</f>
        <v>00566878</v>
      </c>
      <c r="G32" t="s">
        <v>100</v>
      </c>
      <c r="H32" t="s">
        <v>18</v>
      </c>
      <c r="I32">
        <v>523</v>
      </c>
      <c r="J32" t="s">
        <v>19</v>
      </c>
      <c r="K32">
        <v>0</v>
      </c>
    </row>
    <row r="33" spans="1:11" x14ac:dyDescent="0.25">
      <c r="A33">
        <v>27</v>
      </c>
      <c r="B33">
        <v>4154</v>
      </c>
      <c r="C33" t="s">
        <v>114</v>
      </c>
      <c r="D33" t="s">
        <v>34</v>
      </c>
      <c r="E33" t="s">
        <v>115</v>
      </c>
      <c r="F33" t="str">
        <f>"00211928"</f>
        <v>00211928</v>
      </c>
      <c r="G33" t="s">
        <v>116</v>
      </c>
      <c r="H33" t="s">
        <v>18</v>
      </c>
      <c r="I33">
        <v>530</v>
      </c>
      <c r="J33" t="s">
        <v>19</v>
      </c>
      <c r="K33">
        <v>0</v>
      </c>
    </row>
    <row r="34" spans="1:11" x14ac:dyDescent="0.25">
      <c r="A34">
        <v>28</v>
      </c>
      <c r="B34">
        <v>5348</v>
      </c>
      <c r="C34" t="s">
        <v>117</v>
      </c>
      <c r="D34" t="s">
        <v>118</v>
      </c>
      <c r="E34" t="s">
        <v>119</v>
      </c>
      <c r="F34" t="str">
        <f>"00184203"</f>
        <v>00184203</v>
      </c>
      <c r="G34" t="s">
        <v>104</v>
      </c>
      <c r="H34" t="s">
        <v>82</v>
      </c>
      <c r="I34">
        <v>550</v>
      </c>
      <c r="J34" t="s">
        <v>19</v>
      </c>
      <c r="K34">
        <v>0</v>
      </c>
    </row>
    <row r="35" spans="1:11" x14ac:dyDescent="0.25">
      <c r="A35">
        <v>29</v>
      </c>
      <c r="B35">
        <v>2767</v>
      </c>
      <c r="C35" t="s">
        <v>120</v>
      </c>
      <c r="D35" t="s">
        <v>74</v>
      </c>
      <c r="E35" t="s">
        <v>121</v>
      </c>
      <c r="F35" t="str">
        <f>"201304004650"</f>
        <v>201304004650</v>
      </c>
      <c r="G35" t="s">
        <v>122</v>
      </c>
      <c r="H35" t="s">
        <v>32</v>
      </c>
      <c r="I35">
        <v>518</v>
      </c>
      <c r="J35" t="s">
        <v>19</v>
      </c>
      <c r="K35">
        <v>0</v>
      </c>
    </row>
    <row r="36" spans="1:11" x14ac:dyDescent="0.25">
      <c r="A36">
        <v>30</v>
      </c>
      <c r="B36">
        <v>1342</v>
      </c>
      <c r="C36" t="s">
        <v>123</v>
      </c>
      <c r="D36" t="s">
        <v>107</v>
      </c>
      <c r="E36" t="s">
        <v>124</v>
      </c>
      <c r="F36" t="str">
        <f>"00238571"</f>
        <v>00238571</v>
      </c>
      <c r="G36" t="s">
        <v>17</v>
      </c>
      <c r="H36" t="s">
        <v>18</v>
      </c>
      <c r="I36">
        <v>555</v>
      </c>
      <c r="J36" t="s">
        <v>19</v>
      </c>
      <c r="K36">
        <v>0</v>
      </c>
    </row>
    <row r="37" spans="1:11" x14ac:dyDescent="0.25">
      <c r="A37">
        <v>31</v>
      </c>
      <c r="B37">
        <v>3174</v>
      </c>
      <c r="C37" t="s">
        <v>125</v>
      </c>
      <c r="D37" t="s">
        <v>41</v>
      </c>
      <c r="E37" t="s">
        <v>126</v>
      </c>
      <c r="F37" t="str">
        <f>"200807000648"</f>
        <v>200807000648</v>
      </c>
      <c r="G37" t="s">
        <v>127</v>
      </c>
      <c r="H37" t="s">
        <v>128</v>
      </c>
      <c r="I37">
        <v>507</v>
      </c>
      <c r="J37" t="s">
        <v>19</v>
      </c>
      <c r="K37">
        <v>0</v>
      </c>
    </row>
    <row r="38" spans="1:11" x14ac:dyDescent="0.25">
      <c r="A38">
        <v>32</v>
      </c>
      <c r="B38">
        <v>2038</v>
      </c>
      <c r="C38" t="s">
        <v>129</v>
      </c>
      <c r="D38" t="s">
        <v>60</v>
      </c>
      <c r="E38" t="s">
        <v>130</v>
      </c>
      <c r="F38" t="str">
        <f>"201406010957"</f>
        <v>201406010957</v>
      </c>
      <c r="G38" t="s">
        <v>131</v>
      </c>
      <c r="H38" t="s">
        <v>32</v>
      </c>
      <c r="I38">
        <v>510</v>
      </c>
      <c r="J38" t="s">
        <v>19</v>
      </c>
      <c r="K38">
        <v>0</v>
      </c>
    </row>
    <row r="39" spans="1:11" x14ac:dyDescent="0.25">
      <c r="A39">
        <v>33</v>
      </c>
      <c r="B39">
        <v>4890</v>
      </c>
      <c r="C39" t="s">
        <v>132</v>
      </c>
      <c r="D39" t="s">
        <v>133</v>
      </c>
      <c r="E39" t="s">
        <v>134</v>
      </c>
      <c r="F39" t="str">
        <f>"00443581"</f>
        <v>00443581</v>
      </c>
      <c r="G39" t="s">
        <v>135</v>
      </c>
      <c r="H39" t="s">
        <v>128</v>
      </c>
      <c r="I39">
        <v>506</v>
      </c>
      <c r="J39" t="s">
        <v>19</v>
      </c>
      <c r="K39">
        <v>0</v>
      </c>
    </row>
    <row r="40" spans="1:11" x14ac:dyDescent="0.25">
      <c r="A40">
        <v>34</v>
      </c>
      <c r="B40">
        <v>4819</v>
      </c>
      <c r="C40" t="s">
        <v>136</v>
      </c>
      <c r="D40" t="s">
        <v>29</v>
      </c>
      <c r="E40" t="s">
        <v>137</v>
      </c>
      <c r="F40" t="str">
        <f>"201504001900"</f>
        <v>201504001900</v>
      </c>
      <c r="G40" t="s">
        <v>138</v>
      </c>
      <c r="H40" t="s">
        <v>18</v>
      </c>
      <c r="I40">
        <v>525</v>
      </c>
      <c r="J40" t="s">
        <v>19</v>
      </c>
      <c r="K40">
        <v>0</v>
      </c>
    </row>
    <row r="41" spans="1:11" x14ac:dyDescent="0.25">
      <c r="A41">
        <v>35</v>
      </c>
      <c r="B41">
        <v>5913</v>
      </c>
      <c r="C41" t="s">
        <v>139</v>
      </c>
      <c r="D41" t="s">
        <v>140</v>
      </c>
      <c r="E41" t="s">
        <v>141</v>
      </c>
      <c r="F41" t="str">
        <f>"00790424"</f>
        <v>00790424</v>
      </c>
      <c r="G41" t="s">
        <v>142</v>
      </c>
      <c r="H41" t="s">
        <v>18</v>
      </c>
      <c r="I41">
        <v>542</v>
      </c>
      <c r="J41" t="s">
        <v>19</v>
      </c>
      <c r="K41">
        <v>0</v>
      </c>
    </row>
    <row r="42" spans="1:11" x14ac:dyDescent="0.25">
      <c r="A42">
        <v>36</v>
      </c>
      <c r="B42">
        <v>2431</v>
      </c>
      <c r="C42" t="s">
        <v>143</v>
      </c>
      <c r="D42" t="s">
        <v>41</v>
      </c>
      <c r="E42" t="s">
        <v>144</v>
      </c>
      <c r="F42" t="str">
        <f>"00812159"</f>
        <v>00812159</v>
      </c>
      <c r="G42" t="s">
        <v>145</v>
      </c>
      <c r="H42" t="s">
        <v>32</v>
      </c>
      <c r="I42">
        <v>519</v>
      </c>
      <c r="J42" t="s">
        <v>19</v>
      </c>
      <c r="K42">
        <v>0</v>
      </c>
    </row>
    <row r="43" spans="1:11" x14ac:dyDescent="0.25">
      <c r="A43">
        <v>37</v>
      </c>
      <c r="B43">
        <v>943</v>
      </c>
      <c r="C43" t="s">
        <v>146</v>
      </c>
      <c r="D43" t="s">
        <v>147</v>
      </c>
      <c r="E43" t="s">
        <v>148</v>
      </c>
      <c r="F43" t="str">
        <f>"201304004900"</f>
        <v>201304004900</v>
      </c>
      <c r="G43" t="s">
        <v>149</v>
      </c>
      <c r="H43" t="s">
        <v>32</v>
      </c>
      <c r="I43">
        <v>517</v>
      </c>
      <c r="J43" t="s">
        <v>19</v>
      </c>
      <c r="K43">
        <v>0</v>
      </c>
    </row>
    <row r="44" spans="1:11" x14ac:dyDescent="0.25">
      <c r="A44">
        <v>38</v>
      </c>
      <c r="B44">
        <v>2167</v>
      </c>
      <c r="C44" t="s">
        <v>150</v>
      </c>
      <c r="D44" t="s">
        <v>112</v>
      </c>
      <c r="E44" t="s">
        <v>151</v>
      </c>
      <c r="F44" t="str">
        <f>"201504004527"</f>
        <v>201504004527</v>
      </c>
      <c r="G44" t="s">
        <v>152</v>
      </c>
      <c r="H44" t="s">
        <v>18</v>
      </c>
      <c r="I44">
        <v>524</v>
      </c>
      <c r="J44" t="s">
        <v>19</v>
      </c>
      <c r="K44">
        <v>0</v>
      </c>
    </row>
    <row r="45" spans="1:11" x14ac:dyDescent="0.25">
      <c r="A45">
        <v>39</v>
      </c>
      <c r="B45">
        <v>4761</v>
      </c>
      <c r="C45" t="s">
        <v>153</v>
      </c>
      <c r="D45" t="s">
        <v>154</v>
      </c>
      <c r="E45" t="s">
        <v>155</v>
      </c>
      <c r="F45" t="str">
        <f>"00547022"</f>
        <v>00547022</v>
      </c>
      <c r="G45" t="s">
        <v>156</v>
      </c>
      <c r="H45" t="s">
        <v>82</v>
      </c>
      <c r="I45">
        <v>549</v>
      </c>
      <c r="J45" t="s">
        <v>19</v>
      </c>
      <c r="K45">
        <v>0</v>
      </c>
    </row>
    <row r="46" spans="1:11" x14ac:dyDescent="0.25">
      <c r="A46">
        <v>40</v>
      </c>
      <c r="B46">
        <v>541</v>
      </c>
      <c r="C46" t="s">
        <v>157</v>
      </c>
      <c r="D46" t="s">
        <v>158</v>
      </c>
      <c r="E46" t="s">
        <v>159</v>
      </c>
      <c r="F46" t="str">
        <f>"200801002946"</f>
        <v>200801002946</v>
      </c>
      <c r="G46" t="s">
        <v>160</v>
      </c>
      <c r="H46" t="s">
        <v>18</v>
      </c>
      <c r="I46">
        <v>536</v>
      </c>
      <c r="J46" t="s">
        <v>19</v>
      </c>
      <c r="K46">
        <v>0</v>
      </c>
    </row>
    <row r="47" spans="1:11" x14ac:dyDescent="0.25">
      <c r="A47">
        <v>41</v>
      </c>
      <c r="B47">
        <v>4059</v>
      </c>
      <c r="C47" t="s">
        <v>161</v>
      </c>
      <c r="D47" t="s">
        <v>94</v>
      </c>
      <c r="E47" t="s">
        <v>162</v>
      </c>
      <c r="F47" t="str">
        <f>"201402002033"</f>
        <v>201402002033</v>
      </c>
      <c r="G47" t="s">
        <v>48</v>
      </c>
      <c r="H47" t="s">
        <v>163</v>
      </c>
      <c r="I47">
        <v>533</v>
      </c>
      <c r="J47" t="s">
        <v>19</v>
      </c>
      <c r="K47">
        <v>0</v>
      </c>
    </row>
    <row r="48" spans="1:11" x14ac:dyDescent="0.25">
      <c r="A48">
        <v>42</v>
      </c>
      <c r="B48">
        <v>2406</v>
      </c>
      <c r="C48" t="s">
        <v>164</v>
      </c>
      <c r="D48" t="s">
        <v>41</v>
      </c>
      <c r="E48" t="s">
        <v>165</v>
      </c>
      <c r="F48" t="str">
        <f>"00011697"</f>
        <v>00011697</v>
      </c>
      <c r="G48" t="s">
        <v>166</v>
      </c>
      <c r="H48" t="s">
        <v>82</v>
      </c>
      <c r="I48">
        <v>548</v>
      </c>
      <c r="J48" t="s">
        <v>19</v>
      </c>
      <c r="K48">
        <v>0</v>
      </c>
    </row>
    <row r="49" spans="1:11" x14ac:dyDescent="0.25">
      <c r="A49">
        <v>43</v>
      </c>
      <c r="B49">
        <v>5260</v>
      </c>
      <c r="C49" t="s">
        <v>167</v>
      </c>
      <c r="D49" t="s">
        <v>168</v>
      </c>
      <c r="E49" t="s">
        <v>169</v>
      </c>
      <c r="F49" t="str">
        <f>"201504003329"</f>
        <v>201504003329</v>
      </c>
      <c r="G49" t="s">
        <v>170</v>
      </c>
      <c r="H49" t="s">
        <v>18</v>
      </c>
      <c r="I49">
        <v>534</v>
      </c>
      <c r="J49" t="s">
        <v>19</v>
      </c>
      <c r="K49">
        <v>0</v>
      </c>
    </row>
    <row r="50" spans="1:11" x14ac:dyDescent="0.25">
      <c r="A50">
        <v>44</v>
      </c>
      <c r="B50">
        <v>2076</v>
      </c>
      <c r="C50" t="s">
        <v>171</v>
      </c>
      <c r="D50" t="s">
        <v>51</v>
      </c>
      <c r="E50" t="s">
        <v>172</v>
      </c>
      <c r="F50" t="str">
        <f>"201412004787"</f>
        <v>201412004787</v>
      </c>
      <c r="G50" t="s">
        <v>79</v>
      </c>
      <c r="H50" t="s">
        <v>82</v>
      </c>
      <c r="I50">
        <v>551</v>
      </c>
      <c r="J50" t="s">
        <v>19</v>
      </c>
      <c r="K50">
        <v>0</v>
      </c>
    </row>
    <row r="51" spans="1:11" x14ac:dyDescent="0.25">
      <c r="A51">
        <v>45</v>
      </c>
      <c r="B51">
        <v>3122</v>
      </c>
      <c r="C51" t="s">
        <v>173</v>
      </c>
      <c r="D51" t="s">
        <v>174</v>
      </c>
      <c r="E51" t="s">
        <v>175</v>
      </c>
      <c r="F51" t="str">
        <f>"200801000779"</f>
        <v>200801000779</v>
      </c>
      <c r="G51" t="s">
        <v>176</v>
      </c>
      <c r="H51" t="s">
        <v>18</v>
      </c>
      <c r="I51">
        <v>527</v>
      </c>
      <c r="J51" t="s">
        <v>19</v>
      </c>
      <c r="K51">
        <v>0</v>
      </c>
    </row>
    <row r="52" spans="1:11" x14ac:dyDescent="0.25">
      <c r="A52">
        <v>46</v>
      </c>
      <c r="B52">
        <v>4688</v>
      </c>
      <c r="C52" t="s">
        <v>177</v>
      </c>
      <c r="D52" t="s">
        <v>60</v>
      </c>
      <c r="E52" t="s">
        <v>178</v>
      </c>
      <c r="F52" t="str">
        <f>"201406000832"</f>
        <v>201406000832</v>
      </c>
      <c r="G52" t="s">
        <v>17</v>
      </c>
      <c r="H52" t="s">
        <v>32</v>
      </c>
      <c r="I52">
        <v>521</v>
      </c>
      <c r="J52" t="s">
        <v>19</v>
      </c>
      <c r="K52">
        <v>0</v>
      </c>
    </row>
    <row r="53" spans="1:11" x14ac:dyDescent="0.25">
      <c r="A53">
        <v>47</v>
      </c>
      <c r="B53">
        <v>6430</v>
      </c>
      <c r="C53" t="s">
        <v>179</v>
      </c>
      <c r="D53" t="s">
        <v>107</v>
      </c>
      <c r="E53" t="s">
        <v>180</v>
      </c>
      <c r="F53" t="str">
        <f>"00625162"</f>
        <v>00625162</v>
      </c>
      <c r="G53" t="s">
        <v>76</v>
      </c>
      <c r="H53" t="s">
        <v>32</v>
      </c>
      <c r="I53">
        <v>509</v>
      </c>
      <c r="J53" t="s">
        <v>19</v>
      </c>
      <c r="K53">
        <v>0</v>
      </c>
    </row>
    <row r="54" spans="1:11" x14ac:dyDescent="0.25">
      <c r="A54">
        <v>48</v>
      </c>
      <c r="B54">
        <v>1079</v>
      </c>
      <c r="C54" t="s">
        <v>181</v>
      </c>
      <c r="D54" t="s">
        <v>98</v>
      </c>
      <c r="E54" t="s">
        <v>182</v>
      </c>
      <c r="F54" t="str">
        <f>"201412000466"</f>
        <v>201412000466</v>
      </c>
      <c r="G54" t="s">
        <v>166</v>
      </c>
      <c r="H54" t="s">
        <v>18</v>
      </c>
      <c r="I54">
        <v>540</v>
      </c>
      <c r="J54" t="s">
        <v>19</v>
      </c>
      <c r="K54">
        <v>0</v>
      </c>
    </row>
    <row r="55" spans="1:11" x14ac:dyDescent="0.25">
      <c r="A55">
        <v>49</v>
      </c>
      <c r="B55">
        <v>3961</v>
      </c>
      <c r="C55" t="s">
        <v>183</v>
      </c>
      <c r="D55" t="s">
        <v>41</v>
      </c>
      <c r="E55" t="s">
        <v>184</v>
      </c>
      <c r="F55" t="str">
        <f>"200810000154"</f>
        <v>200810000154</v>
      </c>
      <c r="G55" t="s">
        <v>48</v>
      </c>
      <c r="H55" t="s">
        <v>185</v>
      </c>
      <c r="I55">
        <v>544</v>
      </c>
      <c r="J55" t="s">
        <v>19</v>
      </c>
      <c r="K55">
        <v>0</v>
      </c>
    </row>
    <row r="56" spans="1:11" x14ac:dyDescent="0.25">
      <c r="A56">
        <v>50</v>
      </c>
      <c r="B56">
        <v>1493</v>
      </c>
      <c r="C56" t="s">
        <v>186</v>
      </c>
      <c r="D56" t="s">
        <v>107</v>
      </c>
      <c r="E56" t="s">
        <v>187</v>
      </c>
      <c r="F56" t="str">
        <f>"00305668"</f>
        <v>00305668</v>
      </c>
      <c r="G56" t="s">
        <v>160</v>
      </c>
      <c r="H56" t="s">
        <v>18</v>
      </c>
      <c r="I56">
        <v>536</v>
      </c>
      <c r="J56" t="s">
        <v>19</v>
      </c>
      <c r="K56">
        <v>0</v>
      </c>
    </row>
    <row r="57" spans="1:11" x14ac:dyDescent="0.25">
      <c r="A57">
        <v>51</v>
      </c>
      <c r="B57">
        <v>1265</v>
      </c>
      <c r="C57" t="s">
        <v>188</v>
      </c>
      <c r="D57" t="s">
        <v>74</v>
      </c>
      <c r="E57" t="s">
        <v>189</v>
      </c>
      <c r="F57" t="str">
        <f>"00104211"</f>
        <v>00104211</v>
      </c>
      <c r="G57" t="s">
        <v>43</v>
      </c>
      <c r="H57" t="s">
        <v>32</v>
      </c>
      <c r="I57">
        <v>515</v>
      </c>
      <c r="J57" t="s">
        <v>19</v>
      </c>
      <c r="K57">
        <v>0</v>
      </c>
    </row>
    <row r="58" spans="1:11" x14ac:dyDescent="0.25">
      <c r="A58">
        <v>52</v>
      </c>
      <c r="B58">
        <v>6439</v>
      </c>
      <c r="C58" t="s">
        <v>190</v>
      </c>
      <c r="D58" t="s">
        <v>191</v>
      </c>
      <c r="E58" t="s">
        <v>192</v>
      </c>
      <c r="F58" t="str">
        <f>"00878411"</f>
        <v>00878411</v>
      </c>
      <c r="G58" t="s">
        <v>193</v>
      </c>
      <c r="H58" t="s">
        <v>32</v>
      </c>
      <c r="I58">
        <v>513</v>
      </c>
      <c r="J58" t="s">
        <v>19</v>
      </c>
      <c r="K58">
        <v>0</v>
      </c>
    </row>
    <row r="59" spans="1:11" x14ac:dyDescent="0.25">
      <c r="A59">
        <v>53</v>
      </c>
      <c r="B59">
        <v>1526</v>
      </c>
      <c r="C59" t="s">
        <v>194</v>
      </c>
      <c r="D59" t="s">
        <v>29</v>
      </c>
      <c r="E59" t="s">
        <v>195</v>
      </c>
      <c r="F59" t="str">
        <f>"00015239"</f>
        <v>00015239</v>
      </c>
      <c r="G59" t="s">
        <v>145</v>
      </c>
      <c r="H59" t="s">
        <v>32</v>
      </c>
      <c r="I59">
        <v>516</v>
      </c>
      <c r="J59" t="s">
        <v>19</v>
      </c>
      <c r="K59">
        <v>0</v>
      </c>
    </row>
    <row r="60" spans="1:11" x14ac:dyDescent="0.25">
      <c r="A60">
        <v>54</v>
      </c>
      <c r="B60">
        <v>5044</v>
      </c>
      <c r="C60" t="s">
        <v>196</v>
      </c>
      <c r="D60" t="s">
        <v>41</v>
      </c>
      <c r="E60" t="s">
        <v>197</v>
      </c>
      <c r="F60" t="str">
        <f>"00165875"</f>
        <v>00165875</v>
      </c>
      <c r="G60" t="s">
        <v>198</v>
      </c>
      <c r="H60" t="s">
        <v>18</v>
      </c>
      <c r="I60">
        <v>541</v>
      </c>
      <c r="J60" t="s">
        <v>19</v>
      </c>
      <c r="K60">
        <v>0</v>
      </c>
    </row>
    <row r="61" spans="1:11" x14ac:dyDescent="0.25">
      <c r="A61">
        <v>55</v>
      </c>
      <c r="B61">
        <v>1859</v>
      </c>
      <c r="C61" t="s">
        <v>199</v>
      </c>
      <c r="D61" t="s">
        <v>112</v>
      </c>
      <c r="E61" t="s">
        <v>200</v>
      </c>
      <c r="F61" t="str">
        <f>"00139353"</f>
        <v>00139353</v>
      </c>
      <c r="G61" t="s">
        <v>48</v>
      </c>
      <c r="H61" t="s">
        <v>185</v>
      </c>
      <c r="I61">
        <v>544</v>
      </c>
      <c r="J61" t="s">
        <v>19</v>
      </c>
      <c r="K61">
        <v>0</v>
      </c>
    </row>
    <row r="62" spans="1:11" x14ac:dyDescent="0.25">
      <c r="A62">
        <v>56</v>
      </c>
      <c r="B62">
        <v>1356</v>
      </c>
      <c r="C62" t="s">
        <v>201</v>
      </c>
      <c r="D62" t="s">
        <v>202</v>
      </c>
      <c r="E62" t="s">
        <v>203</v>
      </c>
      <c r="F62" t="str">
        <f>"00019494"</f>
        <v>00019494</v>
      </c>
      <c r="G62" t="s">
        <v>204</v>
      </c>
      <c r="H62" t="s">
        <v>44</v>
      </c>
      <c r="I62">
        <v>504</v>
      </c>
      <c r="J62" t="s">
        <v>19</v>
      </c>
      <c r="K62">
        <v>0</v>
      </c>
    </row>
    <row r="63" spans="1:11" x14ac:dyDescent="0.25">
      <c r="A63">
        <v>57</v>
      </c>
      <c r="B63">
        <v>6582</v>
      </c>
      <c r="C63" t="s">
        <v>205</v>
      </c>
      <c r="D63" t="s">
        <v>41</v>
      </c>
      <c r="E63" t="s">
        <v>206</v>
      </c>
      <c r="F63" t="str">
        <f>"00741996"</f>
        <v>00741996</v>
      </c>
      <c r="G63" t="s">
        <v>17</v>
      </c>
      <c r="H63" t="s">
        <v>32</v>
      </c>
      <c r="I63">
        <v>521</v>
      </c>
      <c r="J63" t="s">
        <v>19</v>
      </c>
      <c r="K63">
        <v>0</v>
      </c>
    </row>
    <row r="64" spans="1:11" x14ac:dyDescent="0.25">
      <c r="A64">
        <v>58</v>
      </c>
      <c r="B64">
        <v>3990</v>
      </c>
      <c r="C64" t="s">
        <v>207</v>
      </c>
      <c r="D64" t="s">
        <v>107</v>
      </c>
      <c r="E64" t="s">
        <v>208</v>
      </c>
      <c r="F64" t="str">
        <f>"00012136"</f>
        <v>00012136</v>
      </c>
      <c r="G64" t="s">
        <v>76</v>
      </c>
      <c r="H64" t="s">
        <v>82</v>
      </c>
      <c r="I64">
        <v>554</v>
      </c>
      <c r="J64" t="s">
        <v>19</v>
      </c>
      <c r="K64">
        <v>0</v>
      </c>
    </row>
    <row r="65" spans="1:11" x14ac:dyDescent="0.25">
      <c r="A65">
        <v>59</v>
      </c>
      <c r="B65">
        <v>3675</v>
      </c>
      <c r="C65" t="s">
        <v>209</v>
      </c>
      <c r="D65" t="s">
        <v>107</v>
      </c>
      <c r="E65" t="s">
        <v>210</v>
      </c>
      <c r="F65" t="str">
        <f>"201504004498"</f>
        <v>201504004498</v>
      </c>
      <c r="G65" t="s">
        <v>211</v>
      </c>
      <c r="H65" t="s">
        <v>82</v>
      </c>
      <c r="I65">
        <v>552</v>
      </c>
      <c r="J65" t="s">
        <v>19</v>
      </c>
      <c r="K65">
        <v>0</v>
      </c>
    </row>
    <row r="66" spans="1:11" x14ac:dyDescent="0.25">
      <c r="A66">
        <v>60</v>
      </c>
      <c r="B66">
        <v>3841</v>
      </c>
      <c r="C66" t="s">
        <v>212</v>
      </c>
      <c r="D66" t="s">
        <v>168</v>
      </c>
      <c r="E66" t="s">
        <v>213</v>
      </c>
      <c r="F66" t="str">
        <f>"201504000304"</f>
        <v>201504000304</v>
      </c>
      <c r="G66" t="s">
        <v>48</v>
      </c>
      <c r="H66" t="s">
        <v>49</v>
      </c>
      <c r="I66">
        <v>526</v>
      </c>
      <c r="J66" t="s">
        <v>19</v>
      </c>
      <c r="K66">
        <v>0</v>
      </c>
    </row>
    <row r="68" spans="1:11" ht="85.5" customHeight="1" x14ac:dyDescent="0.25">
      <c r="A68" s="1" t="s">
        <v>214</v>
      </c>
      <c r="B68" s="1"/>
      <c r="C68" s="1"/>
      <c r="D68" s="1"/>
      <c r="E68" s="1"/>
      <c r="F68" s="1"/>
      <c r="G68" s="1"/>
      <c r="H68" s="1"/>
      <c r="I68" s="1"/>
      <c r="J68" s="1"/>
      <c r="K68" s="1"/>
    </row>
  </sheetData>
  <mergeCells count="1">
    <mergeCell ref="A68:K6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6Κ_2022_ΠΕ_ΔΙΟΡΙΣΤΕΟΙ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Tsilipounidaki Aspasia</dc:creator>
  <cp:lastModifiedBy>Alexiou Konstantina</cp:lastModifiedBy>
  <dcterms:created xsi:type="dcterms:W3CDTF">2023-11-14T06:06:51Z</dcterms:created>
  <dcterms:modified xsi:type="dcterms:W3CDTF">2023-11-14T07:44:40Z</dcterms:modified>
</cp:coreProperties>
</file>