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tryfono\Desktop\ΠΡΟΣΚΛΗΣΕΙΣ\6Κ 2022\"/>
    </mc:Choice>
  </mc:AlternateContent>
  <bookViews>
    <workbookView xWindow="0" yWindow="0" windowWidth="13965" windowHeight="11940" activeTab="2"/>
  </bookViews>
  <sheets>
    <sheet name="ΠΙΝΑΚΑΣ_ΠΕ_ΥΠΟΨΗΦΙΩΝ" sheetId="3" r:id="rId1"/>
    <sheet name="ΠΙΝΑΚΑΣ_ΤΕ_ΥΠΟΨΗΦΙΩΝ" sheetId="4" r:id="rId2"/>
    <sheet name="ΠΙΝΑΚΑΣ_ΔΕ_ΥΠΟΨΗΦΙΩΝ" sheetId="2" r:id="rId3"/>
  </sheets>
  <definedNames>
    <definedName name="_xlnm._FilterDatabase" localSheetId="2" hidden="1">ΠΙΝΑΚΑΣ_ΔΕ_ΥΠΟΨΗΦΙΩΝ!$A$5:$B$25</definedName>
    <definedName name="_xlnm._FilterDatabase" localSheetId="0" hidden="1">ΠΙΝΑΚΑΣ_ΠΕ_ΥΠΟΨΗΦΙΩΝ!$B$6:$B$1217</definedName>
    <definedName name="_xlnm._FilterDatabase" localSheetId="1" hidden="1">ΠΙΝΑΚΑΣ_ΤΕ_ΥΠΟΨΗΦΙΩΝ!$A$5:$B$125</definedName>
  </definedNames>
  <calcPr calcId="162913"/>
</workbook>
</file>

<file path=xl/calcChain.xml><?xml version="1.0" encoding="utf-8"?>
<calcChain xmlns="http://schemas.openxmlformats.org/spreadsheetml/2006/main">
  <c r="B7" i="2" l="1"/>
  <c r="B9" i="2"/>
  <c r="B17" i="2"/>
  <c r="B8" i="2"/>
  <c r="B15" i="2"/>
  <c r="B6" i="2"/>
  <c r="B25" i="2"/>
  <c r="B11" i="2"/>
  <c r="B10" i="2"/>
  <c r="B23" i="2"/>
  <c r="B16" i="2"/>
  <c r="B13" i="2"/>
  <c r="B22" i="2"/>
  <c r="B18" i="2"/>
  <c r="B19" i="2"/>
  <c r="B12" i="2"/>
  <c r="B20" i="2"/>
  <c r="B24" i="2"/>
  <c r="B21" i="2"/>
  <c r="B14" i="2"/>
  <c r="B84" i="4"/>
  <c r="B30" i="4"/>
  <c r="B21" i="4"/>
  <c r="B75" i="4"/>
  <c r="B57" i="4"/>
  <c r="B112" i="4"/>
  <c r="B6" i="4"/>
  <c r="B14" i="4"/>
  <c r="B31" i="4"/>
  <c r="B32" i="4"/>
  <c r="B125" i="4"/>
  <c r="B61" i="4"/>
  <c r="B105" i="4"/>
  <c r="B89" i="4"/>
  <c r="B82" i="4"/>
  <c r="B124" i="4"/>
  <c r="B9" i="4"/>
  <c r="B73" i="4"/>
  <c r="B28" i="4"/>
  <c r="B76" i="4"/>
  <c r="B43" i="4"/>
  <c r="B52" i="4"/>
  <c r="B107" i="4"/>
  <c r="B33" i="4"/>
  <c r="B110" i="4"/>
  <c r="B54" i="4"/>
  <c r="B63" i="4"/>
  <c r="B85" i="4"/>
  <c r="B83" i="4"/>
  <c r="B70" i="4"/>
  <c r="B91" i="4"/>
  <c r="B116" i="4"/>
  <c r="B104" i="4"/>
  <c r="B18" i="4"/>
  <c r="B109" i="4"/>
  <c r="B53" i="4"/>
  <c r="B90" i="4"/>
  <c r="B8" i="4"/>
  <c r="B7" i="4"/>
  <c r="B108" i="4"/>
  <c r="B115" i="4"/>
  <c r="B98" i="4"/>
  <c r="B100" i="4"/>
  <c r="B69" i="4"/>
  <c r="B106" i="4"/>
  <c r="B87" i="4"/>
  <c r="B23" i="4"/>
  <c r="B46" i="4"/>
  <c r="B29" i="4"/>
  <c r="B35" i="4"/>
  <c r="B96" i="4"/>
  <c r="B15" i="4"/>
  <c r="B71" i="4"/>
  <c r="B27" i="4"/>
  <c r="B10" i="4"/>
  <c r="B88" i="4"/>
  <c r="B103" i="4"/>
  <c r="B34" i="4"/>
  <c r="B117" i="4"/>
  <c r="B114" i="4"/>
  <c r="B66" i="4"/>
  <c r="B42" i="4"/>
  <c r="B74" i="4"/>
  <c r="B22" i="4"/>
  <c r="B94" i="4"/>
  <c r="B24" i="4"/>
  <c r="B99" i="4"/>
  <c r="B38" i="4"/>
  <c r="B16" i="4"/>
  <c r="B81" i="4"/>
  <c r="B102" i="4"/>
  <c r="B19" i="4"/>
  <c r="B92" i="4"/>
  <c r="B60" i="4"/>
  <c r="B39" i="4"/>
  <c r="B123" i="4"/>
  <c r="B122" i="4"/>
  <c r="B55" i="4"/>
  <c r="B86" i="4"/>
  <c r="B118" i="4"/>
  <c r="B78" i="4"/>
  <c r="B120" i="4"/>
  <c r="B41" i="4"/>
  <c r="B25" i="4"/>
  <c r="B119" i="4"/>
  <c r="B68" i="4"/>
  <c r="B79" i="4"/>
  <c r="B13" i="4"/>
  <c r="B113" i="4"/>
  <c r="B20" i="4"/>
  <c r="B67" i="4"/>
  <c r="B58" i="4"/>
  <c r="B121" i="4"/>
  <c r="B36" i="4"/>
  <c r="B11" i="4"/>
  <c r="B37" i="4"/>
  <c r="B17" i="4"/>
  <c r="B77" i="4"/>
  <c r="B97" i="4"/>
  <c r="B47" i="4"/>
  <c r="B64" i="4"/>
  <c r="B56" i="4"/>
  <c r="B51" i="4"/>
  <c r="B72" i="4"/>
  <c r="B44" i="4"/>
  <c r="B49" i="4"/>
  <c r="B48" i="4"/>
  <c r="B101" i="4"/>
  <c r="B111" i="4"/>
  <c r="B26" i="4"/>
  <c r="B40" i="4"/>
  <c r="B93" i="4"/>
  <c r="B50" i="4"/>
  <c r="B95" i="4"/>
  <c r="B65" i="4"/>
  <c r="B59" i="4"/>
  <c r="B62" i="4"/>
  <c r="B45" i="4"/>
  <c r="B80" i="4"/>
  <c r="B12" i="4"/>
  <c r="B976" i="3"/>
  <c r="B779" i="3"/>
  <c r="B356" i="3"/>
  <c r="B425" i="3"/>
  <c r="B888" i="3"/>
  <c r="B184" i="3"/>
  <c r="B115" i="3"/>
  <c r="B1043" i="3"/>
  <c r="B108" i="3"/>
  <c r="B97" i="3"/>
  <c r="B1069" i="3"/>
  <c r="B1064" i="3"/>
  <c r="B320" i="3"/>
  <c r="B49" i="3"/>
  <c r="B446" i="3"/>
  <c r="B378" i="3"/>
  <c r="B283" i="3"/>
  <c r="B180" i="3"/>
  <c r="B787" i="3"/>
  <c r="B344" i="3"/>
  <c r="B472" i="3"/>
  <c r="B438" i="3"/>
  <c r="B173" i="3"/>
  <c r="B277" i="3"/>
  <c r="B697" i="3"/>
  <c r="B169" i="3"/>
  <c r="B398" i="3"/>
  <c r="B1154" i="3"/>
  <c r="B364" i="3"/>
  <c r="B205" i="3"/>
  <c r="B219" i="3"/>
  <c r="B1192" i="3"/>
  <c r="B127" i="3"/>
  <c r="B1185" i="3"/>
  <c r="B409" i="3"/>
  <c r="B493" i="3"/>
  <c r="B411" i="3"/>
  <c r="B751" i="3"/>
  <c r="B817" i="3"/>
  <c r="B641" i="3"/>
  <c r="B394" i="3"/>
  <c r="B681" i="3"/>
  <c r="B308" i="3"/>
  <c r="B449" i="3"/>
  <c r="B614" i="3"/>
  <c r="B450" i="3"/>
  <c r="B499" i="3"/>
  <c r="B478" i="3"/>
  <c r="B1217" i="3"/>
  <c r="B925" i="3"/>
  <c r="B1083" i="3"/>
  <c r="B7" i="3"/>
  <c r="B720" i="3"/>
  <c r="B59" i="3"/>
  <c r="B708" i="3"/>
  <c r="B479" i="3"/>
  <c r="B239" i="3"/>
  <c r="B512" i="3"/>
  <c r="B619" i="3"/>
  <c r="B284" i="3"/>
  <c r="B760" i="3"/>
  <c r="B427" i="3"/>
  <c r="B1076" i="3"/>
  <c r="B523" i="3"/>
  <c r="B1212" i="3"/>
  <c r="B224" i="3"/>
  <c r="B693" i="3"/>
  <c r="B192" i="3"/>
  <c r="B788" i="3"/>
  <c r="B447" i="3"/>
  <c r="B524" i="3"/>
  <c r="B783" i="3"/>
  <c r="B1035" i="3"/>
  <c r="B262" i="3"/>
  <c r="B580" i="3"/>
  <c r="B902" i="3"/>
  <c r="B90" i="3"/>
  <c r="B1187" i="3"/>
  <c r="B272" i="3"/>
  <c r="B191" i="3"/>
  <c r="B862" i="3"/>
  <c r="B489" i="3"/>
  <c r="B182" i="3"/>
  <c r="B1206" i="3"/>
  <c r="B838" i="3"/>
  <c r="B357" i="3"/>
  <c r="B771" i="3"/>
  <c r="B305" i="3"/>
  <c r="B1211" i="3"/>
  <c r="B691" i="3"/>
  <c r="B405" i="3"/>
  <c r="B748" i="3"/>
  <c r="B346" i="3"/>
  <c r="B1160" i="3"/>
  <c r="B240" i="3"/>
  <c r="B715" i="3"/>
  <c r="B375" i="3"/>
  <c r="B18" i="3"/>
  <c r="B941" i="3"/>
  <c r="B803" i="3"/>
  <c r="B688" i="3"/>
  <c r="B1089" i="3"/>
  <c r="B162" i="3"/>
  <c r="B831" i="3"/>
  <c r="B624" i="3"/>
  <c r="B43" i="3"/>
  <c r="B729" i="3"/>
  <c r="B178" i="3"/>
  <c r="B519" i="3"/>
  <c r="B198" i="3"/>
  <c r="B1144" i="3"/>
  <c r="B645" i="3"/>
  <c r="B1052" i="3"/>
  <c r="B642" i="3"/>
  <c r="B64" i="3"/>
  <c r="B264" i="3"/>
  <c r="B666" i="3"/>
  <c r="B311" i="3"/>
  <c r="B978" i="3"/>
  <c r="B279" i="3"/>
  <c r="B337" i="3"/>
  <c r="B166" i="3"/>
  <c r="B223" i="3"/>
  <c r="B627" i="3"/>
  <c r="B165" i="3"/>
  <c r="B160" i="3"/>
  <c r="B1022" i="3"/>
  <c r="B662" i="3"/>
  <c r="B176" i="3"/>
  <c r="B622" i="3"/>
  <c r="B764" i="3"/>
  <c r="B295" i="3"/>
  <c r="B591" i="3"/>
  <c r="B1078" i="3"/>
  <c r="B362" i="3"/>
  <c r="B404" i="3"/>
  <c r="B649" i="3"/>
  <c r="B252" i="3"/>
  <c r="B329" i="3"/>
  <c r="B792" i="3"/>
  <c r="B538" i="3"/>
  <c r="B497" i="3"/>
  <c r="B323" i="3"/>
  <c r="B1216" i="3"/>
  <c r="B616" i="3"/>
  <c r="B553" i="3"/>
  <c r="B695" i="3"/>
  <c r="B603" i="3"/>
  <c r="B45" i="3"/>
  <c r="B690" i="3"/>
  <c r="B164" i="3"/>
  <c r="B657" i="3"/>
  <c r="B144" i="3"/>
  <c r="B1040" i="3"/>
  <c r="B58" i="3"/>
  <c r="B276" i="3"/>
  <c r="B237" i="3"/>
  <c r="B199" i="3"/>
  <c r="B26" i="3"/>
  <c r="B1149" i="3"/>
  <c r="B602" i="3"/>
  <c r="B236" i="3"/>
  <c r="B1039" i="3"/>
  <c r="B782" i="3"/>
  <c r="B445" i="3"/>
  <c r="B221" i="3"/>
  <c r="B722" i="3"/>
  <c r="B246" i="3"/>
  <c r="B983" i="3"/>
  <c r="B263" i="3"/>
  <c r="B1061" i="3"/>
  <c r="B1054" i="3"/>
  <c r="B526" i="3"/>
  <c r="B718" i="3"/>
  <c r="B266" i="3"/>
  <c r="B1120" i="3"/>
  <c r="B71" i="3"/>
  <c r="B377" i="3"/>
  <c r="B546" i="3"/>
  <c r="B561" i="3"/>
  <c r="B550" i="3"/>
  <c r="B636" i="3"/>
  <c r="B640" i="3"/>
  <c r="B476" i="3"/>
  <c r="B343" i="3"/>
  <c r="B1092" i="3"/>
  <c r="B193" i="3"/>
  <c r="B1193" i="3"/>
  <c r="B1190" i="3"/>
  <c r="B507" i="3"/>
  <c r="B309" i="3"/>
  <c r="B79" i="3"/>
  <c r="B793" i="3"/>
  <c r="B504" i="3"/>
  <c r="B658" i="3"/>
  <c r="B123" i="3"/>
  <c r="B1204" i="3"/>
  <c r="B1201" i="3"/>
  <c r="B1191" i="3"/>
  <c r="B32" i="3"/>
  <c r="B869" i="3"/>
  <c r="B468" i="3"/>
  <c r="B1062" i="3"/>
  <c r="B415" i="3"/>
  <c r="B1207" i="3"/>
  <c r="B285" i="3"/>
  <c r="B156" i="3"/>
  <c r="B1143" i="3"/>
  <c r="B903" i="3"/>
  <c r="B430" i="3"/>
  <c r="B646" i="3"/>
  <c r="B76" i="3"/>
  <c r="B298" i="3"/>
  <c r="B139" i="3"/>
  <c r="B410" i="3"/>
  <c r="B89" i="3"/>
  <c r="B367" i="3"/>
  <c r="B179" i="3"/>
  <c r="B369" i="3"/>
  <c r="B601" i="3"/>
  <c r="B395" i="3"/>
  <c r="B1075" i="3"/>
  <c r="B618" i="3"/>
  <c r="B777" i="3"/>
  <c r="B366" i="3"/>
  <c r="B717" i="3"/>
  <c r="B1186" i="3"/>
  <c r="B116" i="3"/>
  <c r="B890" i="3"/>
  <c r="B1081" i="3"/>
  <c r="B167" i="3"/>
  <c r="B1050" i="3"/>
  <c r="B1068" i="3"/>
  <c r="B956" i="3"/>
  <c r="B208" i="3"/>
  <c r="B9" i="3"/>
  <c r="B1209" i="3"/>
  <c r="B314" i="3"/>
  <c r="B710" i="3"/>
  <c r="B1032" i="3"/>
  <c r="B962" i="3"/>
  <c r="B488" i="3"/>
  <c r="B638" i="3"/>
  <c r="B374" i="3"/>
  <c r="B1213" i="3"/>
  <c r="B613" i="3"/>
  <c r="B559" i="3"/>
  <c r="B492" i="3"/>
  <c r="B126" i="3"/>
  <c r="B958" i="3"/>
  <c r="B482" i="3"/>
  <c r="B938" i="3"/>
  <c r="B75" i="3"/>
  <c r="B483" i="3"/>
  <c r="B1079" i="3"/>
  <c r="B663" i="3"/>
  <c r="B593" i="3"/>
  <c r="B112" i="3"/>
  <c r="B506" i="3"/>
  <c r="B172" i="3"/>
  <c r="B22" i="3"/>
  <c r="B797" i="3"/>
  <c r="B833" i="3"/>
  <c r="B513" i="3"/>
  <c r="B431" i="3"/>
  <c r="B197" i="3"/>
  <c r="B1119" i="3"/>
  <c r="B588" i="3"/>
  <c r="B247" i="3"/>
  <c r="B282" i="3"/>
  <c r="B957" i="3"/>
  <c r="B1060" i="3"/>
  <c r="B576" i="3"/>
  <c r="B1152" i="3"/>
  <c r="B41" i="3"/>
  <c r="B857" i="3"/>
  <c r="B8" i="3"/>
  <c r="B243" i="3"/>
  <c r="B759" i="3"/>
  <c r="B732" i="3"/>
  <c r="B724" i="3"/>
  <c r="B268" i="3"/>
  <c r="B533" i="3"/>
  <c r="B161" i="3"/>
  <c r="B269" i="3"/>
  <c r="B947" i="3"/>
  <c r="B211" i="3"/>
  <c r="B1080" i="3"/>
  <c r="B1099" i="3"/>
  <c r="B333" i="3"/>
  <c r="B590" i="3"/>
  <c r="B522" i="3"/>
  <c r="B599" i="3"/>
  <c r="B12" i="3"/>
  <c r="B1131" i="3"/>
  <c r="B694" i="3"/>
  <c r="B1106" i="3"/>
  <c r="B30" i="3"/>
  <c r="B610" i="3"/>
  <c r="B217" i="3"/>
  <c r="B36" i="3"/>
  <c r="B255" i="3"/>
  <c r="B839" i="3"/>
  <c r="B531" i="3"/>
  <c r="B1136" i="3"/>
  <c r="B244" i="3"/>
  <c r="B1108" i="3"/>
  <c r="B278" i="3"/>
  <c r="B360" i="3"/>
  <c r="B402" i="3"/>
  <c r="B227" i="3"/>
  <c r="B617" i="3"/>
  <c r="B673" i="3"/>
  <c r="B1145" i="3"/>
  <c r="B225" i="3"/>
  <c r="B459" i="3"/>
  <c r="B19" i="3"/>
  <c r="B653" i="3"/>
  <c r="B27" i="3"/>
  <c r="B1034" i="3"/>
  <c r="B175" i="3"/>
  <c r="B376" i="3"/>
  <c r="B60" i="3"/>
  <c r="B348" i="3"/>
  <c r="B78" i="3"/>
  <c r="B635" i="3"/>
  <c r="B740" i="3"/>
  <c r="B439" i="3"/>
  <c r="B275" i="3"/>
  <c r="B84" i="3"/>
  <c r="B853" i="3"/>
  <c r="B880" i="3"/>
  <c r="B1139" i="3"/>
  <c r="B747" i="3"/>
  <c r="B407" i="3"/>
  <c r="B1008" i="3"/>
  <c r="B67" i="3"/>
  <c r="B253" i="3"/>
  <c r="B380" i="3"/>
  <c r="B143" i="3"/>
  <c r="B574" i="3"/>
  <c r="B186" i="3"/>
  <c r="B10" i="3"/>
  <c r="B520" i="3"/>
  <c r="B310" i="3"/>
  <c r="B280" i="3"/>
  <c r="B495" i="3"/>
  <c r="B1121" i="3"/>
  <c r="B62" i="3"/>
  <c r="B785" i="3"/>
  <c r="B1109" i="3"/>
  <c r="B866" i="3"/>
  <c r="B218" i="3"/>
  <c r="B765" i="3"/>
  <c r="B136" i="3"/>
  <c r="B132" i="3"/>
  <c r="B750" i="3"/>
  <c r="B260" i="3"/>
  <c r="B1132" i="3"/>
  <c r="B655" i="3"/>
  <c r="B470" i="3"/>
  <c r="B491" i="3"/>
  <c r="B95" i="3"/>
  <c r="B460" i="3"/>
  <c r="B135" i="3"/>
  <c r="B300" i="3"/>
  <c r="B436" i="3"/>
  <c r="B503" i="3"/>
  <c r="B80" i="3"/>
  <c r="B232" i="3"/>
  <c r="B1124" i="3"/>
  <c r="B106" i="3"/>
  <c r="B321" i="3"/>
  <c r="B1084" i="3"/>
  <c r="B897" i="3"/>
  <c r="B1038" i="3"/>
  <c r="B564" i="3"/>
  <c r="B612" i="3"/>
  <c r="B606" i="3"/>
  <c r="B567" i="3"/>
  <c r="B163" i="3"/>
  <c r="B251" i="3"/>
  <c r="B202" i="3"/>
  <c r="B1111" i="3"/>
  <c r="B915" i="3"/>
  <c r="B999" i="3"/>
  <c r="B885" i="3"/>
  <c r="B102" i="3"/>
  <c r="B667" i="3"/>
  <c r="B778" i="3"/>
  <c r="B92" i="3"/>
  <c r="B293" i="3"/>
  <c r="B501" i="3"/>
  <c r="B671" i="3"/>
  <c r="B734" i="3"/>
  <c r="B1161" i="3"/>
  <c r="B129" i="3"/>
  <c r="B238" i="3"/>
  <c r="B66" i="3"/>
  <c r="B525" i="3"/>
  <c r="B490" i="3"/>
  <c r="B664" i="3"/>
  <c r="B864" i="3"/>
  <c r="B1101" i="3"/>
  <c r="B1065" i="3"/>
  <c r="B1073" i="3"/>
  <c r="B878" i="3"/>
  <c r="B1202" i="3"/>
  <c r="B556" i="3"/>
  <c r="B134" i="3"/>
  <c r="B234" i="3"/>
  <c r="B299" i="3"/>
  <c r="B712" i="3"/>
  <c r="B829" i="3"/>
  <c r="B1047" i="3"/>
  <c r="B652" i="3"/>
  <c r="B540" i="3"/>
  <c r="B318" i="3"/>
  <c r="B131" i="3"/>
  <c r="B69" i="3"/>
  <c r="B387" i="3"/>
  <c r="B1041" i="3"/>
  <c r="B1066" i="3"/>
  <c r="B86" i="3"/>
  <c r="B1046" i="3"/>
  <c r="B151" i="3"/>
  <c r="B1215" i="3"/>
  <c r="B620" i="3"/>
  <c r="B1051" i="3"/>
  <c r="B496" i="3"/>
  <c r="B753" i="3"/>
  <c r="B1057" i="3"/>
  <c r="B16" i="3"/>
  <c r="B1063" i="3"/>
  <c r="B945" i="3"/>
  <c r="B518" i="3"/>
  <c r="B835" i="3"/>
  <c r="B57" i="3"/>
  <c r="B1182" i="3"/>
  <c r="B1059" i="3"/>
  <c r="B631" i="3"/>
  <c r="B406" i="3"/>
  <c r="B481" i="3"/>
  <c r="B330" i="3"/>
  <c r="B207" i="3"/>
  <c r="B1169" i="3"/>
  <c r="B408" i="3"/>
  <c r="B334" i="3"/>
  <c r="B150" i="3"/>
  <c r="B347" i="3"/>
  <c r="B1205" i="3"/>
  <c r="B1067" i="3"/>
  <c r="B942" i="3"/>
  <c r="B403" i="3"/>
  <c r="B416" i="3"/>
  <c r="B335" i="3"/>
  <c r="B157" i="3"/>
  <c r="B426" i="3"/>
  <c r="B575" i="3"/>
  <c r="B257" i="3"/>
  <c r="B698" i="3"/>
  <c r="B936" i="3"/>
  <c r="B927" i="3"/>
  <c r="B660" i="3"/>
  <c r="B37" i="3"/>
  <c r="B1107" i="3"/>
  <c r="B597" i="3"/>
  <c r="B735" i="3"/>
  <c r="B1090" i="3"/>
  <c r="B171" i="3"/>
  <c r="B1016" i="3"/>
  <c r="B670" i="3"/>
  <c r="B1072" i="3"/>
  <c r="B341" i="3"/>
  <c r="B24" i="3"/>
  <c r="B1015" i="3"/>
  <c r="B827" i="3"/>
  <c r="B607" i="3"/>
  <c r="B961" i="3"/>
  <c r="B1140" i="3"/>
  <c r="B1017" i="3"/>
  <c r="B579" i="3"/>
  <c r="B948" i="3"/>
  <c r="B1117" i="3"/>
  <c r="B774" i="3"/>
  <c r="B1055" i="3"/>
  <c r="B327" i="3"/>
  <c r="B39" i="3"/>
  <c r="B984" i="3"/>
  <c r="B756" i="3"/>
  <c r="B786" i="3"/>
  <c r="B1135" i="3"/>
  <c r="B1070" i="3"/>
  <c r="B769" i="3"/>
  <c r="B675" i="3"/>
  <c r="B711" i="3"/>
  <c r="B650" i="3"/>
  <c r="B578" i="3"/>
  <c r="B739" i="3"/>
  <c r="B245" i="3"/>
  <c r="B384" i="3"/>
  <c r="B1085" i="3"/>
  <c r="B1105" i="3"/>
  <c r="B455" i="3"/>
  <c r="B1087" i="3"/>
  <c r="B637" i="3"/>
  <c r="B683" i="3"/>
  <c r="B189" i="3"/>
  <c r="B249" i="3"/>
  <c r="B870" i="3"/>
  <c r="B47" i="3"/>
  <c r="B1151" i="3"/>
  <c r="B648" i="3"/>
  <c r="B222" i="3"/>
  <c r="B38" i="3"/>
  <c r="B975" i="3"/>
  <c r="B265" i="3"/>
  <c r="B743" i="3"/>
  <c r="B53" i="3"/>
  <c r="B125" i="3"/>
  <c r="B557" i="3"/>
  <c r="B1018" i="3"/>
  <c r="B98" i="3"/>
  <c r="B1012" i="3"/>
  <c r="B632" i="3"/>
  <c r="B324" i="3"/>
  <c r="B1181" i="3"/>
  <c r="B11" i="3"/>
  <c r="B1141" i="3"/>
  <c r="B494" i="3"/>
  <c r="B979" i="3"/>
  <c r="B1104" i="3"/>
  <c r="B989" i="3"/>
  <c r="B773" i="3"/>
  <c r="B235" i="3"/>
  <c r="B517" i="3"/>
  <c r="B686" i="3"/>
  <c r="B969" i="3"/>
  <c r="B971" i="3"/>
  <c r="B273" i="3"/>
  <c r="B963" i="3"/>
  <c r="B204" i="3"/>
  <c r="B434" i="3"/>
  <c r="B1007" i="3"/>
  <c r="B836" i="3"/>
  <c r="B881" i="3"/>
  <c r="B623" i="3"/>
  <c r="B745" i="3"/>
  <c r="B1134" i="3"/>
  <c r="B980" i="3"/>
  <c r="B1148" i="3"/>
  <c r="B982" i="3"/>
  <c r="B230" i="3"/>
  <c r="B312" i="3"/>
  <c r="B626" i="3"/>
  <c r="B687" i="3"/>
  <c r="B692" i="3"/>
  <c r="B270" i="3"/>
  <c r="B987" i="3"/>
  <c r="B953" i="3"/>
  <c r="B83" i="3"/>
  <c r="B998" i="3"/>
  <c r="B498" i="3"/>
  <c r="B659" i="3"/>
  <c r="B428" i="3"/>
  <c r="B995" i="3"/>
  <c r="B604" i="3"/>
  <c r="B149" i="3"/>
  <c r="B889" i="3"/>
  <c r="B96" i="3"/>
  <c r="B986" i="3"/>
  <c r="B467" i="3"/>
  <c r="B731" i="3"/>
  <c r="B1137" i="3"/>
  <c r="B1100" i="3"/>
  <c r="B851" i="3"/>
  <c r="B1133" i="3"/>
  <c r="B977" i="3"/>
  <c r="B190" i="3"/>
  <c r="B988" i="3"/>
  <c r="B993" i="3"/>
  <c r="B951" i="3"/>
  <c r="B790" i="3"/>
  <c r="B964" i="3"/>
  <c r="B766" i="3"/>
  <c r="B767" i="3"/>
  <c r="B629" i="3"/>
  <c r="B258" i="3"/>
  <c r="B763" i="3"/>
  <c r="B1053" i="3"/>
  <c r="B972" i="3"/>
  <c r="B1128" i="3"/>
  <c r="B1130" i="3"/>
  <c r="B141" i="3"/>
  <c r="B1021" i="3"/>
  <c r="B1113" i="3"/>
  <c r="B133" i="3"/>
  <c r="B744" i="3"/>
  <c r="B848" i="3"/>
  <c r="B834" i="3"/>
  <c r="B363" i="3"/>
  <c r="B297" i="3"/>
  <c r="B837" i="3"/>
  <c r="B970" i="3"/>
  <c r="B795" i="3"/>
  <c r="B153" i="3"/>
  <c r="B196" i="3"/>
  <c r="B1025" i="3"/>
  <c r="B981" i="3"/>
  <c r="B1127" i="3"/>
  <c r="B1019" i="3"/>
  <c r="B884" i="3"/>
  <c r="B776" i="3"/>
  <c r="B967" i="3"/>
  <c r="B73" i="3"/>
  <c r="B1183" i="3"/>
  <c r="B119" i="3"/>
  <c r="B1002" i="3"/>
  <c r="B1011" i="3"/>
  <c r="B1023" i="3"/>
  <c r="B784" i="3"/>
  <c r="B701" i="3"/>
  <c r="B226" i="3"/>
  <c r="B758" i="3"/>
  <c r="B1095" i="3"/>
  <c r="B665" i="3"/>
  <c r="B789" i="3"/>
  <c r="B177" i="3"/>
  <c r="B955" i="3"/>
  <c r="B451" i="3"/>
  <c r="B577" i="3"/>
  <c r="B594" i="3"/>
  <c r="B1049" i="3"/>
  <c r="B432" i="3"/>
  <c r="B1098" i="3"/>
  <c r="B874" i="3"/>
  <c r="B448" i="3"/>
  <c r="B509" i="3"/>
  <c r="B682" i="3"/>
  <c r="B1045" i="3"/>
  <c r="B181" i="3"/>
  <c r="B974" i="3"/>
  <c r="B117" i="3"/>
  <c r="B1001" i="3"/>
  <c r="B887" i="3"/>
  <c r="B28" i="3"/>
  <c r="B966" i="3"/>
  <c r="B14" i="3"/>
  <c r="B996" i="3"/>
  <c r="B840" i="3"/>
  <c r="B259" i="3"/>
  <c r="B147" i="3"/>
  <c r="B289" i="3"/>
  <c r="B315" i="3"/>
  <c r="B1024" i="3"/>
  <c r="B332" i="3"/>
  <c r="B229" i="3"/>
  <c r="B1020" i="3"/>
  <c r="B1026" i="3"/>
  <c r="B23" i="3"/>
  <c r="B965" i="3"/>
  <c r="B77" i="3"/>
  <c r="B1014" i="3"/>
  <c r="B985" i="3"/>
  <c r="B726" i="3"/>
  <c r="B313" i="3"/>
  <c r="B1028" i="3"/>
  <c r="B714" i="3"/>
  <c r="B825" i="3"/>
  <c r="B1005" i="3"/>
  <c r="B856" i="3"/>
  <c r="B873" i="3"/>
  <c r="B845" i="3"/>
  <c r="B846" i="3"/>
  <c r="B959" i="3"/>
  <c r="B1010" i="3"/>
  <c r="B843" i="3"/>
  <c r="B288" i="3"/>
  <c r="B1006" i="3"/>
  <c r="B991" i="3"/>
  <c r="B973" i="3"/>
  <c r="B1210" i="3"/>
  <c r="B926" i="3"/>
  <c r="B535" i="3"/>
  <c r="B422" i="3"/>
  <c r="B736" i="3"/>
  <c r="B677" i="3"/>
  <c r="B461" i="3"/>
  <c r="B319" i="3"/>
  <c r="B417" i="3"/>
  <c r="B306" i="3"/>
  <c r="B352" i="3"/>
  <c r="B381" i="3"/>
  <c r="B401" i="3"/>
  <c r="B904" i="3"/>
  <c r="B350" i="3"/>
  <c r="B1126" i="3"/>
  <c r="B359" i="3"/>
  <c r="B418" i="3"/>
  <c r="B365" i="3"/>
  <c r="B1184" i="3"/>
  <c r="B1123" i="3"/>
  <c r="B844" i="3"/>
  <c r="B547" i="3"/>
  <c r="B1056" i="3"/>
  <c r="B1048" i="3"/>
  <c r="B1138" i="3"/>
  <c r="B709" i="3"/>
  <c r="B85" i="3"/>
  <c r="B1036" i="3"/>
  <c r="B68" i="3"/>
  <c r="B849" i="3"/>
  <c r="B1042" i="3"/>
  <c r="B1203" i="3"/>
  <c r="B651" i="3"/>
  <c r="B1004" i="3"/>
  <c r="B1125" i="3"/>
  <c r="B892" i="3"/>
  <c r="B532" i="3"/>
  <c r="B725" i="3"/>
  <c r="B1150" i="3"/>
  <c r="B267" i="3"/>
  <c r="B781" i="3"/>
  <c r="B1091" i="3"/>
  <c r="B541" i="3"/>
  <c r="B565" i="3"/>
  <c r="B876" i="3"/>
  <c r="B146" i="3"/>
  <c r="B1214" i="3"/>
  <c r="B863" i="3"/>
  <c r="B527" i="3"/>
  <c r="B859" i="3"/>
  <c r="B292" i="3"/>
  <c r="B145" i="3"/>
  <c r="B261" i="3"/>
  <c r="B1097" i="3"/>
  <c r="B475" i="3"/>
  <c r="B1129" i="3"/>
  <c r="B328" i="3"/>
  <c r="B865" i="3"/>
  <c r="B486" i="3"/>
  <c r="B796" i="3"/>
  <c r="B1030" i="3"/>
  <c r="B952" i="3"/>
  <c r="B780" i="3"/>
  <c r="B1196" i="3"/>
  <c r="B569" i="3"/>
  <c r="B850" i="3"/>
  <c r="B634" i="3"/>
  <c r="B388" i="3"/>
  <c r="B290" i="3"/>
  <c r="B549" i="3"/>
  <c r="B159" i="3"/>
  <c r="B879" i="3"/>
  <c r="B301" i="3"/>
  <c r="B867" i="3"/>
  <c r="B877" i="3"/>
  <c r="B882" i="3"/>
  <c r="B1093" i="3"/>
  <c r="B1103" i="3"/>
  <c r="B355" i="3"/>
  <c r="B639" i="3"/>
  <c r="B466" i="3"/>
  <c r="B633" i="3"/>
  <c r="B609" i="3"/>
  <c r="B615" i="3"/>
  <c r="B443" i="3"/>
  <c r="B528" i="3"/>
  <c r="B373" i="3"/>
  <c r="B587" i="3"/>
  <c r="B847" i="3"/>
  <c r="B860" i="3"/>
  <c r="B621" i="3"/>
  <c r="B303" i="3"/>
  <c r="B828" i="3"/>
  <c r="B1156" i="3"/>
  <c r="B248" i="3"/>
  <c r="B728" i="3"/>
  <c r="B393" i="3"/>
  <c r="B1162" i="3"/>
  <c r="B389" i="3"/>
  <c r="B566" i="3"/>
  <c r="B573" i="3"/>
  <c r="B542" i="3"/>
  <c r="B505" i="3"/>
  <c r="B502" i="3"/>
  <c r="B872" i="3"/>
  <c r="B770" i="3"/>
  <c r="B861" i="3"/>
  <c r="B762" i="3"/>
  <c r="B1096" i="3"/>
  <c r="B122" i="3"/>
  <c r="B15" i="3"/>
  <c r="B302" i="3"/>
  <c r="B1118" i="3"/>
  <c r="B628" i="3"/>
  <c r="B1155" i="3"/>
  <c r="B854" i="3"/>
  <c r="B287" i="3"/>
  <c r="B791" i="3"/>
  <c r="B558" i="3"/>
  <c r="B250" i="3"/>
  <c r="B1164" i="3"/>
  <c r="B152" i="3"/>
  <c r="B271" i="3"/>
  <c r="B1031" i="3"/>
  <c r="B437" i="3"/>
  <c r="B379" i="3"/>
  <c r="B340" i="3"/>
  <c r="B1146" i="3"/>
  <c r="B1115" i="3"/>
  <c r="B194" i="3"/>
  <c r="B326" i="3"/>
  <c r="B154" i="3"/>
  <c r="B1110" i="3"/>
  <c r="B1013" i="3"/>
  <c r="B555" i="3"/>
  <c r="B142" i="3"/>
  <c r="B291" i="3"/>
  <c r="B138" i="3"/>
  <c r="B1116" i="3"/>
  <c r="B529" i="3"/>
  <c r="B1112" i="3"/>
  <c r="B1158" i="3"/>
  <c r="B1033" i="3"/>
  <c r="B562" i="3"/>
  <c r="B421" i="3"/>
  <c r="B1074" i="3"/>
  <c r="B254" i="3"/>
  <c r="B412" i="3"/>
  <c r="B61" i="3"/>
  <c r="B216" i="3"/>
  <c r="B70" i="3"/>
  <c r="B581" i="3"/>
  <c r="B1197" i="3"/>
  <c r="B385" i="3"/>
  <c r="B841" i="3"/>
  <c r="B228" i="3"/>
  <c r="B473" i="3"/>
  <c r="B1147" i="3"/>
  <c r="B883" i="3"/>
  <c r="B946" i="3"/>
  <c r="B551" i="3"/>
  <c r="B521" i="3"/>
  <c r="B939" i="3"/>
  <c r="B563" i="3"/>
  <c r="B1195" i="3"/>
  <c r="B703" i="3"/>
  <c r="B605" i="3"/>
  <c r="B630" i="3"/>
  <c r="B515" i="3"/>
  <c r="B82" i="3"/>
  <c r="B572" i="3"/>
  <c r="B296" i="3"/>
  <c r="B370" i="3"/>
  <c r="B584" i="3"/>
  <c r="B589" i="3"/>
  <c r="B386" i="3"/>
  <c r="B188" i="3"/>
  <c r="B158" i="3"/>
  <c r="B544" i="3"/>
  <c r="B452" i="3"/>
  <c r="B1058" i="3"/>
  <c r="B1153" i="3"/>
  <c r="B1114" i="3"/>
  <c r="B174" i="3"/>
  <c r="B1159" i="3"/>
  <c r="B684" i="3"/>
  <c r="B1102" i="3"/>
  <c r="B1122" i="3"/>
  <c r="B74" i="3"/>
  <c r="B560" i="3"/>
  <c r="B206" i="3"/>
  <c r="B56" i="3"/>
  <c r="B954" i="3"/>
  <c r="B213" i="3"/>
  <c r="B508" i="3"/>
  <c r="B545" i="3"/>
  <c r="B536" i="3"/>
  <c r="B87" i="3"/>
  <c r="B950" i="3"/>
  <c r="B727" i="3"/>
  <c r="B705" i="3"/>
  <c r="B72" i="3"/>
  <c r="B281" i="3"/>
  <c r="B485" i="3"/>
  <c r="B1027" i="3"/>
  <c r="B1082" i="3"/>
  <c r="B534" i="3"/>
  <c r="B391" i="3"/>
  <c r="B433" i="3"/>
  <c r="B539" i="3"/>
  <c r="B121" i="3"/>
  <c r="B480" i="3"/>
  <c r="B595" i="3"/>
  <c r="B400" i="3"/>
  <c r="B910" i="3"/>
  <c r="B91" i="3"/>
  <c r="B608" i="3"/>
  <c r="B435" i="3"/>
  <c r="B316" i="3"/>
  <c r="B752" i="3"/>
  <c r="B1189" i="3"/>
  <c r="B733" i="3"/>
  <c r="B911" i="3"/>
  <c r="B923" i="3"/>
  <c r="B755" i="3"/>
  <c r="B746" i="3"/>
  <c r="B1176" i="3"/>
  <c r="B1188" i="3"/>
  <c r="B209" i="3"/>
  <c r="B757" i="3"/>
  <c r="B1088" i="3"/>
  <c r="B949" i="3"/>
  <c r="B469" i="3"/>
  <c r="B46" i="3"/>
  <c r="B997" i="3"/>
  <c r="B875" i="3"/>
  <c r="B183" i="3"/>
  <c r="B868" i="3"/>
  <c r="B372" i="3"/>
  <c r="B704" i="3"/>
  <c r="B804" i="3"/>
  <c r="B700" i="3"/>
  <c r="B908" i="3"/>
  <c r="B696" i="3"/>
  <c r="B901" i="3"/>
  <c r="B429" i="3"/>
  <c r="B794" i="3"/>
  <c r="B737" i="3"/>
  <c r="B464" i="3"/>
  <c r="B914" i="3"/>
  <c r="B891" i="3"/>
  <c r="B358" i="3"/>
  <c r="B900" i="3"/>
  <c r="B855" i="3"/>
  <c r="B81" i="3"/>
  <c r="B1174" i="3"/>
  <c r="B679" i="3"/>
  <c r="B772" i="3"/>
  <c r="B812" i="3"/>
  <c r="B65" i="3"/>
  <c r="B361" i="3"/>
  <c r="B155" i="3"/>
  <c r="B200" i="3"/>
  <c r="B371" i="3"/>
  <c r="B338" i="3"/>
  <c r="B420" i="3"/>
  <c r="B454" i="3"/>
  <c r="B339" i="3"/>
  <c r="B419" i="3"/>
  <c r="B231" i="3"/>
  <c r="B286" i="3"/>
  <c r="B242" i="3"/>
  <c r="B63" i="3"/>
  <c r="B799" i="3"/>
  <c r="B570" i="3"/>
  <c r="B424" i="3"/>
  <c r="B689" i="3"/>
  <c r="B674" i="3"/>
  <c r="B832" i="3"/>
  <c r="B331" i="3"/>
  <c r="B960" i="3"/>
  <c r="B742" i="3"/>
  <c r="B104" i="3"/>
  <c r="B723" i="3"/>
  <c r="B187" i="3"/>
  <c r="B707" i="3"/>
  <c r="B307" i="3"/>
  <c r="B42" i="3"/>
  <c r="B457" i="3"/>
  <c r="B1200" i="3"/>
  <c r="B471" i="3"/>
  <c r="B699" i="3"/>
  <c r="B111" i="3"/>
  <c r="B1000" i="3"/>
  <c r="B905" i="3"/>
  <c r="B768" i="3"/>
  <c r="B669" i="3"/>
  <c r="B484" i="3"/>
  <c r="B441" i="3"/>
  <c r="B806" i="3"/>
  <c r="B1157" i="3"/>
  <c r="B1170" i="3"/>
  <c r="B317" i="3"/>
  <c r="B906" i="3"/>
  <c r="B148" i="3"/>
  <c r="B390" i="3"/>
  <c r="B944" i="3"/>
  <c r="B1003" i="3"/>
  <c r="B1037" i="3"/>
  <c r="B383" i="3"/>
  <c r="B990" i="3"/>
  <c r="B898" i="3"/>
  <c r="B396" i="3"/>
  <c r="B1086" i="3"/>
  <c r="B807" i="3"/>
  <c r="B140" i="3"/>
  <c r="B322" i="3"/>
  <c r="B721" i="3"/>
  <c r="B514" i="3"/>
  <c r="B35" i="3"/>
  <c r="B935" i="3"/>
  <c r="B809" i="3"/>
  <c r="B170" i="3"/>
  <c r="B52" i="3"/>
  <c r="B586" i="3"/>
  <c r="B114" i="3"/>
  <c r="B54" i="3"/>
  <c r="B20" i="3"/>
  <c r="B105" i="3"/>
  <c r="B51" i="3"/>
  <c r="B919" i="3"/>
  <c r="B537" i="3"/>
  <c r="B440" i="3"/>
  <c r="B858" i="3"/>
  <c r="B414" i="3"/>
  <c r="B100" i="3"/>
  <c r="B654" i="3"/>
  <c r="B55" i="3"/>
  <c r="B611" i="3"/>
  <c r="B917" i="3"/>
  <c r="B13" i="3"/>
  <c r="B815" i="3"/>
  <c r="B50" i="3"/>
  <c r="B510" i="3"/>
  <c r="B1179" i="3"/>
  <c r="B821" i="3"/>
  <c r="B345" i="3"/>
  <c r="B912" i="3"/>
  <c r="B124" i="3"/>
  <c r="B214" i="3"/>
  <c r="B354" i="3"/>
  <c r="B820" i="3"/>
  <c r="B585" i="3"/>
  <c r="B596" i="3"/>
  <c r="B943" i="3"/>
  <c r="B40" i="3"/>
  <c r="B1168" i="3"/>
  <c r="B582" i="3"/>
  <c r="B1198" i="3"/>
  <c r="B109" i="3"/>
  <c r="B918" i="3"/>
  <c r="B921" i="3"/>
  <c r="B583" i="3"/>
  <c r="B598" i="3"/>
  <c r="B382" i="3"/>
  <c r="B212" i="3"/>
  <c r="B822" i="3"/>
  <c r="B886" i="3"/>
  <c r="B1180" i="3"/>
  <c r="B215" i="3"/>
  <c r="B118" i="3"/>
  <c r="B33" i="3"/>
  <c r="B25" i="3"/>
  <c r="B824" i="3"/>
  <c r="B937" i="3"/>
  <c r="B442" i="3"/>
  <c r="B29" i="3"/>
  <c r="B568" i="3"/>
  <c r="B819" i="3"/>
  <c r="B940" i="3"/>
  <c r="B48" i="3"/>
  <c r="B928" i="3"/>
  <c r="B477" i="3"/>
  <c r="B530" i="3"/>
  <c r="B397" i="3"/>
  <c r="B220" i="3"/>
  <c r="B103" i="3"/>
  <c r="B349" i="3"/>
  <c r="B1172" i="3"/>
  <c r="B34" i="3"/>
  <c r="B552" i="3"/>
  <c r="B1163" i="3"/>
  <c r="B465" i="3"/>
  <c r="B741" i="3"/>
  <c r="B749" i="3"/>
  <c r="B871" i="3"/>
  <c r="B893" i="3"/>
  <c r="B474" i="3"/>
  <c r="B487" i="3"/>
  <c r="B1194" i="3"/>
  <c r="B932" i="3"/>
  <c r="B368" i="3"/>
  <c r="B813" i="3"/>
  <c r="B554" i="3"/>
  <c r="B1167" i="3"/>
  <c r="B713" i="3"/>
  <c r="B336" i="3"/>
  <c r="B94" i="3"/>
  <c r="B808" i="3"/>
  <c r="B185" i="3"/>
  <c r="B896" i="3"/>
  <c r="B1094" i="3"/>
  <c r="B644" i="3"/>
  <c r="B392" i="3"/>
  <c r="B916" i="3"/>
  <c r="B1166" i="3"/>
  <c r="B110" i="3"/>
  <c r="B399" i="3"/>
  <c r="B423" i="3"/>
  <c r="B818" i="3"/>
  <c r="B88" i="3"/>
  <c r="B44" i="3"/>
  <c r="B548" i="3"/>
  <c r="B543" i="3"/>
  <c r="B894" i="3"/>
  <c r="B814" i="3"/>
  <c r="B1165" i="3"/>
  <c r="B130" i="3"/>
  <c r="B816" i="3"/>
  <c r="B600" i="3"/>
  <c r="B21" i="3"/>
  <c r="B107" i="3"/>
  <c r="B1173" i="3"/>
  <c r="B201" i="3"/>
  <c r="B933" i="3"/>
  <c r="B93" i="3"/>
  <c r="B1171" i="3"/>
  <c r="B929" i="3"/>
  <c r="B895" i="3"/>
  <c r="B1177" i="3"/>
  <c r="B907" i="3"/>
  <c r="B444" i="3"/>
  <c r="B195" i="3"/>
  <c r="B1208" i="3"/>
  <c r="B899" i="3"/>
  <c r="B761" i="3"/>
  <c r="B968" i="3"/>
  <c r="B934" i="3"/>
  <c r="B706" i="3"/>
  <c r="B210" i="3"/>
  <c r="B128" i="3"/>
  <c r="B676" i="3"/>
  <c r="B924" i="3"/>
  <c r="B31" i="3"/>
  <c r="B754" i="3"/>
  <c r="B413" i="3"/>
  <c r="B101" i="3"/>
  <c r="B992" i="3"/>
  <c r="B463" i="3"/>
  <c r="B353" i="3"/>
  <c r="B678" i="3"/>
  <c r="B1142" i="3"/>
  <c r="B852" i="3"/>
  <c r="B1178" i="3"/>
  <c r="B798" i="3"/>
  <c r="B802" i="3"/>
  <c r="B1175" i="3"/>
  <c r="B643" i="3"/>
  <c r="B826" i="3"/>
  <c r="B1009" i="3"/>
  <c r="B800" i="3"/>
  <c r="B830" i="3"/>
  <c r="B810" i="3"/>
  <c r="B1029" i="3"/>
  <c r="B680" i="3"/>
  <c r="B17" i="3"/>
  <c r="B931" i="3"/>
  <c r="B120" i="3"/>
  <c r="B702" i="3"/>
  <c r="B909" i="3"/>
  <c r="B805" i="3"/>
  <c r="B738" i="3"/>
  <c r="B913" i="3"/>
  <c r="B351" i="3"/>
  <c r="B685" i="3"/>
  <c r="B994" i="3"/>
  <c r="B811" i="3"/>
  <c r="B274" i="3"/>
  <c r="B113" i="3"/>
  <c r="B592" i="3"/>
  <c r="B801" i="3"/>
  <c r="B842" i="3"/>
  <c r="B203" i="3"/>
  <c r="B99" i="3"/>
  <c r="B456" i="3"/>
  <c r="B920" i="3"/>
  <c r="B241" i="3"/>
  <c r="B823" i="3"/>
  <c r="B922" i="3"/>
  <c r="B930" i="3"/>
  <c r="B625" i="3"/>
  <c r="B775" i="3"/>
  <c r="B294" i="3"/>
  <c r="B1199" i="3"/>
  <c r="B233" i="3"/>
  <c r="B304" i="3"/>
  <c r="B137" i="3"/>
  <c r="B661" i="3"/>
  <c r="B672" i="3"/>
  <c r="B1044" i="3"/>
  <c r="B668" i="3"/>
  <c r="B511" i="3"/>
  <c r="B1071" i="3"/>
  <c r="B716" i="3"/>
  <c r="B325" i="3"/>
  <c r="B462" i="3"/>
  <c r="B342" i="3"/>
  <c r="B656" i="3"/>
  <c r="B516" i="3"/>
  <c r="B1077" i="3"/>
  <c r="B256" i="3"/>
  <c r="B168" i="3"/>
  <c r="B647" i="3"/>
  <c r="B719" i="3"/>
  <c r="B500" i="3"/>
  <c r="B458" i="3"/>
  <c r="B453" i="3"/>
  <c r="B571" i="3"/>
  <c r="B730" i="3"/>
  <c r="B6" i="3"/>
</calcChain>
</file>

<file path=xl/sharedStrings.xml><?xml version="1.0" encoding="utf-8"?>
<sst xmlns="http://schemas.openxmlformats.org/spreadsheetml/2006/main" count="12" uniqueCount="6">
  <si>
    <t>ΜΟΝΑΔΙΚΟΣ ΚΩΔΙΚΟΣ</t>
  </si>
  <si>
    <t>ΑΣΕΠ
Β΄ΔΙΕΥΘΥΝΣΗ ΕΠΙΛΟΓΗΣ ΠΡΟΣΩΠΙΚΟΥ</t>
  </si>
  <si>
    <t>Α/Α</t>
  </si>
  <si>
    <t>ΠΡΟΚΗΡΥΞΗ 6Κ/2022
ΚΑΤΗΓΟΡΙΑ ΠΑΝΕΠΙΣΤΗΜΙΑΚΗΣ ΕΚΠΑΙΔΕΥΣΗΣ
Α΄ΠΡΟΣΚΛΗΣΗ ΥΠΟΨΗΦΙΩΝ
ΓΙΑ ΥΠΟΒΟΛΗ ΔΙΚΑΙΟΛΟΓΗΤΙΚΩΝ</t>
  </si>
  <si>
    <t>ΠΡΟΚΗΡΥΞΗ 6Κ/2022
ΚΑΤΗΓΟΡΙΑ ΤΕΧΝΟΛΟΓΙΚΗΣ ΕΚΠΑΙΔΕΥΣΗΣ
Α΄ΠΡΟΣΚΛΗΣΗ ΥΠΟΨΗΦΙΩΝ
ΓΙΑ ΥΠΟΒΟΛΗ ΔΙΚΑΙΟΛΟΓΗΤΙΚΩΝ</t>
  </si>
  <si>
    <t>ΠΡΟΚΗΡΥΞΗ 6Κ/2022
ΚΑΤΗΓΟΡΙΑ ΔΕΥΤΕΡΟΒΑΘΜΙΑΣ ΕΚΠΑΙΔΕΥΣΗΣ
Α΄ΠΡΟΣΚΛΗΣΗ ΥΠΟΨΗΦΙΩΝ
ΓΙΑ ΥΠΟΒΟΛΗ ΔΙΚΑΙΟΛΟΓΗΤΙΚΩΝ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</si>
</sst>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6" fillId="0" borderId="12" xfId="0" applyFont="1" applyBorder="1"/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 vertical="center" wrapText="1"/>
    </xf>
    <xf numFmtId="0" fontId="0" fillId="0" borderId="12" xfId="0" applyBorder="1"/>
    <xf numFmtId="0" fontId="16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17"/>
  <sheetViews>
    <sheetView workbookViewId="0">
      <selection activeCell="G19" sqref="G19"/>
    </sheetView>
  </sheetViews>
  <sheetFormatPr defaultRowHeight="15" x14ac:dyDescent="0.25"/>
  <cols>
    <col min="2" max="2" width="33.28515625" customWidth="1"/>
  </cols>
  <sheetData>
    <row r="1" spans="1:2" ht="64.5" customHeight="1" x14ac:dyDescent="0.25">
      <c r="A1" s="2" t="s">
        <v>1</v>
      </c>
      <c r="B1" s="3"/>
    </row>
    <row r="2" spans="1:2" x14ac:dyDescent="0.25">
      <c r="A2" s="4"/>
      <c r="B2" s="5"/>
    </row>
    <row r="3" spans="1:2" ht="113.25" customHeight="1" x14ac:dyDescent="0.25">
      <c r="A3" s="6" t="s">
        <v>3</v>
      </c>
      <c r="B3" s="6"/>
    </row>
    <row r="5" spans="1:2" x14ac:dyDescent="0.25">
      <c r="A5" s="1" t="s">
        <v>2</v>
      </c>
      <c r="B5" s="8" t="s">
        <v>0</v>
      </c>
    </row>
    <row r="6" spans="1:2" x14ac:dyDescent="0.25">
      <c r="A6" s="7">
        <v>1</v>
      </c>
      <c r="B6" s="9" t="str">
        <f>"00475802"</f>
        <v>00475802</v>
      </c>
    </row>
    <row r="7" spans="1:2" x14ac:dyDescent="0.25">
      <c r="A7" s="7">
        <v>2</v>
      </c>
      <c r="B7" s="9" t="str">
        <f>"00001054"</f>
        <v>00001054</v>
      </c>
    </row>
    <row r="8" spans="1:2" x14ac:dyDescent="0.25">
      <c r="A8" s="7">
        <v>3</v>
      </c>
      <c r="B8" s="9" t="str">
        <f>"00001399"</f>
        <v>00001399</v>
      </c>
    </row>
    <row r="9" spans="1:2" x14ac:dyDescent="0.25">
      <c r="A9" s="7">
        <v>4</v>
      </c>
      <c r="B9" s="9" t="str">
        <f>"00001636"</f>
        <v>00001636</v>
      </c>
    </row>
    <row r="10" spans="1:2" x14ac:dyDescent="0.25">
      <c r="A10" s="7">
        <v>5</v>
      </c>
      <c r="B10" s="9" t="str">
        <f>"00001768"</f>
        <v>00001768</v>
      </c>
    </row>
    <row r="11" spans="1:2" x14ac:dyDescent="0.25">
      <c r="A11" s="7">
        <v>6</v>
      </c>
      <c r="B11" s="9" t="str">
        <f>"00003184"</f>
        <v>00003184</v>
      </c>
    </row>
    <row r="12" spans="1:2" x14ac:dyDescent="0.25">
      <c r="A12" s="7">
        <v>7</v>
      </c>
      <c r="B12" s="9" t="str">
        <f>"00003913"</f>
        <v>00003913</v>
      </c>
    </row>
    <row r="13" spans="1:2" x14ac:dyDescent="0.25">
      <c r="A13" s="7">
        <v>8</v>
      </c>
      <c r="B13" s="9" t="str">
        <f>"00003966"</f>
        <v>00003966</v>
      </c>
    </row>
    <row r="14" spans="1:2" x14ac:dyDescent="0.25">
      <c r="A14" s="7">
        <v>9</v>
      </c>
      <c r="B14" s="9" t="str">
        <f>"00005403"</f>
        <v>00005403</v>
      </c>
    </row>
    <row r="15" spans="1:2" x14ac:dyDescent="0.25">
      <c r="A15" s="7">
        <v>10</v>
      </c>
      <c r="B15" s="9" t="str">
        <f>"00006405"</f>
        <v>00006405</v>
      </c>
    </row>
    <row r="16" spans="1:2" x14ac:dyDescent="0.25">
      <c r="A16" s="7">
        <v>11</v>
      </c>
      <c r="B16" s="9" t="str">
        <f>"00010176"</f>
        <v>00010176</v>
      </c>
    </row>
    <row r="17" spans="1:2" x14ac:dyDescent="0.25">
      <c r="A17" s="7">
        <v>12</v>
      </c>
      <c r="B17" s="9" t="str">
        <f>"00010302"</f>
        <v>00010302</v>
      </c>
    </row>
    <row r="18" spans="1:2" x14ac:dyDescent="0.25">
      <c r="A18" s="7">
        <v>13</v>
      </c>
      <c r="B18" s="9" t="str">
        <f>"00011146"</f>
        <v>00011146</v>
      </c>
    </row>
    <row r="19" spans="1:2" x14ac:dyDescent="0.25">
      <c r="A19" s="7">
        <v>14</v>
      </c>
      <c r="B19" s="9" t="str">
        <f>"00011207"</f>
        <v>00011207</v>
      </c>
    </row>
    <row r="20" spans="1:2" x14ac:dyDescent="0.25">
      <c r="A20" s="7">
        <v>15</v>
      </c>
      <c r="B20" s="9" t="str">
        <f>"00011534"</f>
        <v>00011534</v>
      </c>
    </row>
    <row r="21" spans="1:2" x14ac:dyDescent="0.25">
      <c r="A21" s="7">
        <v>16</v>
      </c>
      <c r="B21" s="9" t="str">
        <f>"00011554"</f>
        <v>00011554</v>
      </c>
    </row>
    <row r="22" spans="1:2" x14ac:dyDescent="0.25">
      <c r="A22" s="7">
        <v>17</v>
      </c>
      <c r="B22" s="9" t="str">
        <f>"00011697"</f>
        <v>00011697</v>
      </c>
    </row>
    <row r="23" spans="1:2" x14ac:dyDescent="0.25">
      <c r="A23" s="7">
        <v>18</v>
      </c>
      <c r="B23" s="9" t="str">
        <f>"00011747"</f>
        <v>00011747</v>
      </c>
    </row>
    <row r="24" spans="1:2" x14ac:dyDescent="0.25">
      <c r="A24" s="7">
        <v>19</v>
      </c>
      <c r="B24" s="9" t="str">
        <f>"00012002"</f>
        <v>00012002</v>
      </c>
    </row>
    <row r="25" spans="1:2" x14ac:dyDescent="0.25">
      <c r="A25" s="7">
        <v>20</v>
      </c>
      <c r="B25" s="9" t="str">
        <f>"00012104"</f>
        <v>00012104</v>
      </c>
    </row>
    <row r="26" spans="1:2" x14ac:dyDescent="0.25">
      <c r="A26" s="7">
        <v>21</v>
      </c>
      <c r="B26" s="9" t="str">
        <f>"00012136"</f>
        <v>00012136</v>
      </c>
    </row>
    <row r="27" spans="1:2" x14ac:dyDescent="0.25">
      <c r="A27" s="7">
        <v>22</v>
      </c>
      <c r="B27" s="9" t="str">
        <f>"00012269"</f>
        <v>00012269</v>
      </c>
    </row>
    <row r="28" spans="1:2" x14ac:dyDescent="0.25">
      <c r="A28" s="7">
        <v>23</v>
      </c>
      <c r="B28" s="9" t="str">
        <f>"00012515"</f>
        <v>00012515</v>
      </c>
    </row>
    <row r="29" spans="1:2" x14ac:dyDescent="0.25">
      <c r="A29" s="7">
        <v>24</v>
      </c>
      <c r="B29" s="9" t="str">
        <f>"00012558"</f>
        <v>00012558</v>
      </c>
    </row>
    <row r="30" spans="1:2" x14ac:dyDescent="0.25">
      <c r="A30" s="7">
        <v>25</v>
      </c>
      <c r="B30" s="9" t="str">
        <f>"00012853"</f>
        <v>00012853</v>
      </c>
    </row>
    <row r="31" spans="1:2" x14ac:dyDescent="0.25">
      <c r="A31" s="7">
        <v>26</v>
      </c>
      <c r="B31" s="9" t="str">
        <f>"00013040"</f>
        <v>00013040</v>
      </c>
    </row>
    <row r="32" spans="1:2" x14ac:dyDescent="0.25">
      <c r="A32" s="7">
        <v>27</v>
      </c>
      <c r="B32" s="9" t="str">
        <f>"00013113"</f>
        <v>00013113</v>
      </c>
    </row>
    <row r="33" spans="1:2" x14ac:dyDescent="0.25">
      <c r="A33" s="7">
        <v>28</v>
      </c>
      <c r="B33" s="9" t="str">
        <f>"00013441"</f>
        <v>00013441</v>
      </c>
    </row>
    <row r="34" spans="1:2" x14ac:dyDescent="0.25">
      <c r="A34" s="7">
        <v>29</v>
      </c>
      <c r="B34" s="9" t="str">
        <f>"00013513"</f>
        <v>00013513</v>
      </c>
    </row>
    <row r="35" spans="1:2" x14ac:dyDescent="0.25">
      <c r="A35" s="7">
        <v>30</v>
      </c>
      <c r="B35" s="9" t="str">
        <f>"00013527"</f>
        <v>00013527</v>
      </c>
    </row>
    <row r="36" spans="1:2" x14ac:dyDescent="0.25">
      <c r="A36" s="7">
        <v>31</v>
      </c>
      <c r="B36" s="9" t="str">
        <f>"00013591"</f>
        <v>00013591</v>
      </c>
    </row>
    <row r="37" spans="1:2" x14ac:dyDescent="0.25">
      <c r="A37" s="7">
        <v>32</v>
      </c>
      <c r="B37" s="9" t="str">
        <f>"00013847"</f>
        <v>00013847</v>
      </c>
    </row>
    <row r="38" spans="1:2" x14ac:dyDescent="0.25">
      <c r="A38" s="7">
        <v>33</v>
      </c>
      <c r="B38" s="9" t="str">
        <f>"00013920"</f>
        <v>00013920</v>
      </c>
    </row>
    <row r="39" spans="1:2" x14ac:dyDescent="0.25">
      <c r="A39" s="7">
        <v>34</v>
      </c>
      <c r="B39" s="9" t="str">
        <f>"00013931"</f>
        <v>00013931</v>
      </c>
    </row>
    <row r="40" spans="1:2" x14ac:dyDescent="0.25">
      <c r="A40" s="7">
        <v>35</v>
      </c>
      <c r="B40" s="9" t="str">
        <f>"00014037"</f>
        <v>00014037</v>
      </c>
    </row>
    <row r="41" spans="1:2" x14ac:dyDescent="0.25">
      <c r="A41" s="7">
        <v>36</v>
      </c>
      <c r="B41" s="9" t="str">
        <f>"00014149"</f>
        <v>00014149</v>
      </c>
    </row>
    <row r="42" spans="1:2" x14ac:dyDescent="0.25">
      <c r="A42" s="7">
        <v>37</v>
      </c>
      <c r="B42" s="9" t="str">
        <f>"00014274"</f>
        <v>00014274</v>
      </c>
    </row>
    <row r="43" spans="1:2" x14ac:dyDescent="0.25">
      <c r="A43" s="7">
        <v>38</v>
      </c>
      <c r="B43" s="9" t="str">
        <f>"00014345"</f>
        <v>00014345</v>
      </c>
    </row>
    <row r="44" spans="1:2" x14ac:dyDescent="0.25">
      <c r="A44" s="7">
        <v>39</v>
      </c>
      <c r="B44" s="9" t="str">
        <f>"00014468"</f>
        <v>00014468</v>
      </c>
    </row>
    <row r="45" spans="1:2" x14ac:dyDescent="0.25">
      <c r="A45" s="7">
        <v>40</v>
      </c>
      <c r="B45" s="9" t="str">
        <f>"00014485"</f>
        <v>00014485</v>
      </c>
    </row>
    <row r="46" spans="1:2" x14ac:dyDescent="0.25">
      <c r="A46" s="7">
        <v>41</v>
      </c>
      <c r="B46" s="9" t="str">
        <f>"00014487"</f>
        <v>00014487</v>
      </c>
    </row>
    <row r="47" spans="1:2" x14ac:dyDescent="0.25">
      <c r="A47" s="7">
        <v>42</v>
      </c>
      <c r="B47" s="9" t="str">
        <f>"00014546"</f>
        <v>00014546</v>
      </c>
    </row>
    <row r="48" spans="1:2" x14ac:dyDescent="0.25">
      <c r="A48" s="7">
        <v>43</v>
      </c>
      <c r="B48" s="9" t="str">
        <f>"00014552"</f>
        <v>00014552</v>
      </c>
    </row>
    <row r="49" spans="1:2" x14ac:dyDescent="0.25">
      <c r="A49" s="7">
        <v>44</v>
      </c>
      <c r="B49" s="9" t="str">
        <f>"00014635"</f>
        <v>00014635</v>
      </c>
    </row>
    <row r="50" spans="1:2" x14ac:dyDescent="0.25">
      <c r="A50" s="7">
        <v>45</v>
      </c>
      <c r="B50" s="9" t="str">
        <f>"00014932"</f>
        <v>00014932</v>
      </c>
    </row>
    <row r="51" spans="1:2" x14ac:dyDescent="0.25">
      <c r="A51" s="7">
        <v>46</v>
      </c>
      <c r="B51" s="9" t="str">
        <f>"00015029"</f>
        <v>00015029</v>
      </c>
    </row>
    <row r="52" spans="1:2" x14ac:dyDescent="0.25">
      <c r="A52" s="7">
        <v>47</v>
      </c>
      <c r="B52" s="9" t="str">
        <f>"00015085"</f>
        <v>00015085</v>
      </c>
    </row>
    <row r="53" spans="1:2" x14ac:dyDescent="0.25">
      <c r="A53" s="7">
        <v>48</v>
      </c>
      <c r="B53" s="9" t="str">
        <f>"00015148"</f>
        <v>00015148</v>
      </c>
    </row>
    <row r="54" spans="1:2" x14ac:dyDescent="0.25">
      <c r="A54" s="7">
        <v>49</v>
      </c>
      <c r="B54" s="9" t="str">
        <f>"00015177"</f>
        <v>00015177</v>
      </c>
    </row>
    <row r="55" spans="1:2" x14ac:dyDescent="0.25">
      <c r="A55" s="7">
        <v>50</v>
      </c>
      <c r="B55" s="9" t="str">
        <f>"00015239"</f>
        <v>00015239</v>
      </c>
    </row>
    <row r="56" spans="1:2" x14ac:dyDescent="0.25">
      <c r="A56" s="7">
        <v>51</v>
      </c>
      <c r="B56" s="9" t="str">
        <f>"00015505"</f>
        <v>00015505</v>
      </c>
    </row>
    <row r="57" spans="1:2" x14ac:dyDescent="0.25">
      <c r="A57" s="7">
        <v>52</v>
      </c>
      <c r="B57" s="9" t="str">
        <f>"00015667"</f>
        <v>00015667</v>
      </c>
    </row>
    <row r="58" spans="1:2" x14ac:dyDescent="0.25">
      <c r="A58" s="7">
        <v>53</v>
      </c>
      <c r="B58" s="9" t="str">
        <f>"00015764"</f>
        <v>00015764</v>
      </c>
    </row>
    <row r="59" spans="1:2" x14ac:dyDescent="0.25">
      <c r="A59" s="7">
        <v>54</v>
      </c>
      <c r="B59" s="9" t="str">
        <f>"00017520"</f>
        <v>00017520</v>
      </c>
    </row>
    <row r="60" spans="1:2" x14ac:dyDescent="0.25">
      <c r="A60" s="7">
        <v>55</v>
      </c>
      <c r="B60" s="9" t="str">
        <f>"00018085"</f>
        <v>00018085</v>
      </c>
    </row>
    <row r="61" spans="1:2" x14ac:dyDescent="0.25">
      <c r="A61" s="7">
        <v>56</v>
      </c>
      <c r="B61" s="9" t="str">
        <f>"00018224"</f>
        <v>00018224</v>
      </c>
    </row>
    <row r="62" spans="1:2" x14ac:dyDescent="0.25">
      <c r="A62" s="7">
        <v>57</v>
      </c>
      <c r="B62" s="9" t="str">
        <f>"00018383"</f>
        <v>00018383</v>
      </c>
    </row>
    <row r="63" spans="1:2" x14ac:dyDescent="0.25">
      <c r="A63" s="7">
        <v>58</v>
      </c>
      <c r="B63" s="9" t="str">
        <f>"00019035"</f>
        <v>00019035</v>
      </c>
    </row>
    <row r="64" spans="1:2" x14ac:dyDescent="0.25">
      <c r="A64" s="7">
        <v>59</v>
      </c>
      <c r="B64" s="9" t="str">
        <f>"00019333"</f>
        <v>00019333</v>
      </c>
    </row>
    <row r="65" spans="1:2" x14ac:dyDescent="0.25">
      <c r="A65" s="7">
        <v>60</v>
      </c>
      <c r="B65" s="9" t="str">
        <f>"00019494"</f>
        <v>00019494</v>
      </c>
    </row>
    <row r="66" spans="1:2" x14ac:dyDescent="0.25">
      <c r="A66" s="7">
        <v>61</v>
      </c>
      <c r="B66" s="9" t="str">
        <f>"00020091"</f>
        <v>00020091</v>
      </c>
    </row>
    <row r="67" spans="1:2" x14ac:dyDescent="0.25">
      <c r="A67" s="7">
        <v>62</v>
      </c>
      <c r="B67" s="9" t="str">
        <f>"00020640"</f>
        <v>00020640</v>
      </c>
    </row>
    <row r="68" spans="1:2" x14ac:dyDescent="0.25">
      <c r="A68" s="7">
        <v>63</v>
      </c>
      <c r="B68" s="9" t="str">
        <f>"00021935"</f>
        <v>00021935</v>
      </c>
    </row>
    <row r="69" spans="1:2" x14ac:dyDescent="0.25">
      <c r="A69" s="7">
        <v>64</v>
      </c>
      <c r="B69" s="9" t="str">
        <f>"00022957"</f>
        <v>00022957</v>
      </c>
    </row>
    <row r="70" spans="1:2" x14ac:dyDescent="0.25">
      <c r="A70" s="7">
        <v>65</v>
      </c>
      <c r="B70" s="9" t="str">
        <f>"00025543"</f>
        <v>00025543</v>
      </c>
    </row>
    <row r="71" spans="1:2" x14ac:dyDescent="0.25">
      <c r="A71" s="7">
        <v>66</v>
      </c>
      <c r="B71" s="9" t="str">
        <f>"00025921"</f>
        <v>00025921</v>
      </c>
    </row>
    <row r="72" spans="1:2" x14ac:dyDescent="0.25">
      <c r="A72" s="7">
        <v>67</v>
      </c>
      <c r="B72" s="9" t="str">
        <f>"00027401"</f>
        <v>00027401</v>
      </c>
    </row>
    <row r="73" spans="1:2" x14ac:dyDescent="0.25">
      <c r="A73" s="7">
        <v>68</v>
      </c>
      <c r="B73" s="9" t="str">
        <f>"00030376"</f>
        <v>00030376</v>
      </c>
    </row>
    <row r="74" spans="1:2" x14ac:dyDescent="0.25">
      <c r="A74" s="7">
        <v>69</v>
      </c>
      <c r="B74" s="9" t="str">
        <f>"00031192"</f>
        <v>00031192</v>
      </c>
    </row>
    <row r="75" spans="1:2" x14ac:dyDescent="0.25">
      <c r="A75" s="7">
        <v>70</v>
      </c>
      <c r="B75" s="9" t="str">
        <f>"00033104"</f>
        <v>00033104</v>
      </c>
    </row>
    <row r="76" spans="1:2" x14ac:dyDescent="0.25">
      <c r="A76" s="7">
        <v>71</v>
      </c>
      <c r="B76" s="9" t="str">
        <f>"00033805"</f>
        <v>00033805</v>
      </c>
    </row>
    <row r="77" spans="1:2" x14ac:dyDescent="0.25">
      <c r="A77" s="7">
        <v>72</v>
      </c>
      <c r="B77" s="9" t="str">
        <f>"00034966"</f>
        <v>00034966</v>
      </c>
    </row>
    <row r="78" spans="1:2" x14ac:dyDescent="0.25">
      <c r="A78" s="7">
        <v>73</v>
      </c>
      <c r="B78" s="9" t="str">
        <f>"00039143"</f>
        <v>00039143</v>
      </c>
    </row>
    <row r="79" spans="1:2" x14ac:dyDescent="0.25">
      <c r="A79" s="7">
        <v>74</v>
      </c>
      <c r="B79" s="9" t="str">
        <f>"00040735"</f>
        <v>00040735</v>
      </c>
    </row>
    <row r="80" spans="1:2" x14ac:dyDescent="0.25">
      <c r="A80" s="7">
        <v>75</v>
      </c>
      <c r="B80" s="9" t="str">
        <f>"00046387"</f>
        <v>00046387</v>
      </c>
    </row>
    <row r="81" spans="1:2" x14ac:dyDescent="0.25">
      <c r="A81" s="7">
        <v>76</v>
      </c>
      <c r="B81" s="9" t="str">
        <f>"00048229"</f>
        <v>00048229</v>
      </c>
    </row>
    <row r="82" spans="1:2" x14ac:dyDescent="0.25">
      <c r="A82" s="7">
        <v>77</v>
      </c>
      <c r="B82" s="9" t="str">
        <f>"00073337"</f>
        <v>00073337</v>
      </c>
    </row>
    <row r="83" spans="1:2" x14ac:dyDescent="0.25">
      <c r="A83" s="7">
        <v>78</v>
      </c>
      <c r="B83" s="9" t="str">
        <f>"00079136"</f>
        <v>00079136</v>
      </c>
    </row>
    <row r="84" spans="1:2" x14ac:dyDescent="0.25">
      <c r="A84" s="7">
        <v>79</v>
      </c>
      <c r="B84" s="9" t="str">
        <f>"00081897"</f>
        <v>00081897</v>
      </c>
    </row>
    <row r="85" spans="1:2" x14ac:dyDescent="0.25">
      <c r="A85" s="7">
        <v>80</v>
      </c>
      <c r="B85" s="9" t="str">
        <f>"00082841"</f>
        <v>00082841</v>
      </c>
    </row>
    <row r="86" spans="1:2" x14ac:dyDescent="0.25">
      <c r="A86" s="7">
        <v>81</v>
      </c>
      <c r="B86" s="9" t="str">
        <f>"00083304"</f>
        <v>00083304</v>
      </c>
    </row>
    <row r="87" spans="1:2" x14ac:dyDescent="0.25">
      <c r="A87" s="7">
        <v>82</v>
      </c>
      <c r="B87" s="9" t="str">
        <f>"00083339"</f>
        <v>00083339</v>
      </c>
    </row>
    <row r="88" spans="1:2" x14ac:dyDescent="0.25">
      <c r="A88" s="7">
        <v>83</v>
      </c>
      <c r="B88" s="9" t="str">
        <f>"00084204"</f>
        <v>00084204</v>
      </c>
    </row>
    <row r="89" spans="1:2" x14ac:dyDescent="0.25">
      <c r="A89" s="7">
        <v>84</v>
      </c>
      <c r="B89" s="9" t="str">
        <f>"00086892"</f>
        <v>00086892</v>
      </c>
    </row>
    <row r="90" spans="1:2" x14ac:dyDescent="0.25">
      <c r="A90" s="7">
        <v>85</v>
      </c>
      <c r="B90" s="9" t="str">
        <f>"00087021"</f>
        <v>00087021</v>
      </c>
    </row>
    <row r="91" spans="1:2" x14ac:dyDescent="0.25">
      <c r="A91" s="7">
        <v>86</v>
      </c>
      <c r="B91" s="9" t="str">
        <f>"00089573"</f>
        <v>00089573</v>
      </c>
    </row>
    <row r="92" spans="1:2" x14ac:dyDescent="0.25">
      <c r="A92" s="7">
        <v>87</v>
      </c>
      <c r="B92" s="9" t="str">
        <f>"00095444"</f>
        <v>00095444</v>
      </c>
    </row>
    <row r="93" spans="1:2" x14ac:dyDescent="0.25">
      <c r="A93" s="7">
        <v>88</v>
      </c>
      <c r="B93" s="9" t="str">
        <f>"00104211"</f>
        <v>00104211</v>
      </c>
    </row>
    <row r="94" spans="1:2" x14ac:dyDescent="0.25">
      <c r="A94" s="7">
        <v>89</v>
      </c>
      <c r="B94" s="9" t="str">
        <f>"00104550"</f>
        <v>00104550</v>
      </c>
    </row>
    <row r="95" spans="1:2" x14ac:dyDescent="0.25">
      <c r="A95" s="7">
        <v>90</v>
      </c>
      <c r="B95" s="9" t="str">
        <f>"00104701"</f>
        <v>00104701</v>
      </c>
    </row>
    <row r="96" spans="1:2" x14ac:dyDescent="0.25">
      <c r="A96" s="7">
        <v>91</v>
      </c>
      <c r="B96" s="9" t="str">
        <f>"00104766"</f>
        <v>00104766</v>
      </c>
    </row>
    <row r="97" spans="1:2" x14ac:dyDescent="0.25">
      <c r="A97" s="7">
        <v>92</v>
      </c>
      <c r="B97" s="9" t="str">
        <f>"00107729"</f>
        <v>00107729</v>
      </c>
    </row>
    <row r="98" spans="1:2" x14ac:dyDescent="0.25">
      <c r="A98" s="7">
        <v>93</v>
      </c>
      <c r="B98" s="9" t="str">
        <f>"00108035"</f>
        <v>00108035</v>
      </c>
    </row>
    <row r="99" spans="1:2" x14ac:dyDescent="0.25">
      <c r="A99" s="7">
        <v>94</v>
      </c>
      <c r="B99" s="9" t="str">
        <f>"00108623"</f>
        <v>00108623</v>
      </c>
    </row>
    <row r="100" spans="1:2" x14ac:dyDescent="0.25">
      <c r="A100" s="7">
        <v>95</v>
      </c>
      <c r="B100" s="9" t="str">
        <f>"00109226"</f>
        <v>00109226</v>
      </c>
    </row>
    <row r="101" spans="1:2" x14ac:dyDescent="0.25">
      <c r="A101" s="7">
        <v>96</v>
      </c>
      <c r="B101" s="9" t="str">
        <f>"00109381"</f>
        <v>00109381</v>
      </c>
    </row>
    <row r="102" spans="1:2" x14ac:dyDescent="0.25">
      <c r="A102" s="7">
        <v>97</v>
      </c>
      <c r="B102" s="9" t="str">
        <f>"00110826"</f>
        <v>00110826</v>
      </c>
    </row>
    <row r="103" spans="1:2" x14ac:dyDescent="0.25">
      <c r="A103" s="7">
        <v>98</v>
      </c>
      <c r="B103" s="9" t="str">
        <f>"00111389"</f>
        <v>00111389</v>
      </c>
    </row>
    <row r="104" spans="1:2" x14ac:dyDescent="0.25">
      <c r="A104" s="7">
        <v>99</v>
      </c>
      <c r="B104" s="9" t="str">
        <f>"00112387"</f>
        <v>00112387</v>
      </c>
    </row>
    <row r="105" spans="1:2" x14ac:dyDescent="0.25">
      <c r="A105" s="7">
        <v>100</v>
      </c>
      <c r="B105" s="9" t="str">
        <f>"00113074"</f>
        <v>00113074</v>
      </c>
    </row>
    <row r="106" spans="1:2" x14ac:dyDescent="0.25">
      <c r="A106" s="7">
        <v>101</v>
      </c>
      <c r="B106" s="9" t="str">
        <f>"00115608"</f>
        <v>00115608</v>
      </c>
    </row>
    <row r="107" spans="1:2" x14ac:dyDescent="0.25">
      <c r="A107" s="7">
        <v>102</v>
      </c>
      <c r="B107" s="9" t="str">
        <f>"00115883"</f>
        <v>00115883</v>
      </c>
    </row>
    <row r="108" spans="1:2" x14ac:dyDescent="0.25">
      <c r="A108" s="7">
        <v>103</v>
      </c>
      <c r="B108" s="9" t="str">
        <f>"00116125"</f>
        <v>00116125</v>
      </c>
    </row>
    <row r="109" spans="1:2" x14ac:dyDescent="0.25">
      <c r="A109" s="7">
        <v>104</v>
      </c>
      <c r="B109" s="9" t="str">
        <f>"00117704"</f>
        <v>00117704</v>
      </c>
    </row>
    <row r="110" spans="1:2" x14ac:dyDescent="0.25">
      <c r="A110" s="7">
        <v>105</v>
      </c>
      <c r="B110" s="9" t="str">
        <f>"00118010"</f>
        <v>00118010</v>
      </c>
    </row>
    <row r="111" spans="1:2" x14ac:dyDescent="0.25">
      <c r="A111" s="7">
        <v>106</v>
      </c>
      <c r="B111" s="9" t="str">
        <f>"00118113"</f>
        <v>00118113</v>
      </c>
    </row>
    <row r="112" spans="1:2" x14ac:dyDescent="0.25">
      <c r="A112" s="7">
        <v>107</v>
      </c>
      <c r="B112" s="9" t="str">
        <f>"00119855"</f>
        <v>00119855</v>
      </c>
    </row>
    <row r="113" spans="1:2" x14ac:dyDescent="0.25">
      <c r="A113" s="7">
        <v>108</v>
      </c>
      <c r="B113" s="9" t="str">
        <f>"00120653"</f>
        <v>00120653</v>
      </c>
    </row>
    <row r="114" spans="1:2" x14ac:dyDescent="0.25">
      <c r="A114" s="7">
        <v>109</v>
      </c>
      <c r="B114" s="9" t="str">
        <f>"00120970"</f>
        <v>00120970</v>
      </c>
    </row>
    <row r="115" spans="1:2" x14ac:dyDescent="0.25">
      <c r="A115" s="7">
        <v>110</v>
      </c>
      <c r="B115" s="9" t="str">
        <f>"00121030"</f>
        <v>00121030</v>
      </c>
    </row>
    <row r="116" spans="1:2" x14ac:dyDescent="0.25">
      <c r="A116" s="7">
        <v>111</v>
      </c>
      <c r="B116" s="9" t="str">
        <f>"00122232"</f>
        <v>00122232</v>
      </c>
    </row>
    <row r="117" spans="1:2" x14ac:dyDescent="0.25">
      <c r="A117" s="7">
        <v>112</v>
      </c>
      <c r="B117" s="9" t="str">
        <f>"00123959"</f>
        <v>00123959</v>
      </c>
    </row>
    <row r="118" spans="1:2" x14ac:dyDescent="0.25">
      <c r="A118" s="7">
        <v>113</v>
      </c>
      <c r="B118" s="9" t="str">
        <f>"00124315"</f>
        <v>00124315</v>
      </c>
    </row>
    <row r="119" spans="1:2" x14ac:dyDescent="0.25">
      <c r="A119" s="7">
        <v>114</v>
      </c>
      <c r="B119" s="9" t="str">
        <f>"00125832"</f>
        <v>00125832</v>
      </c>
    </row>
    <row r="120" spans="1:2" x14ac:dyDescent="0.25">
      <c r="A120" s="7">
        <v>115</v>
      </c>
      <c r="B120" s="9" t="str">
        <f>"00126153"</f>
        <v>00126153</v>
      </c>
    </row>
    <row r="121" spans="1:2" x14ac:dyDescent="0.25">
      <c r="A121" s="7">
        <v>116</v>
      </c>
      <c r="B121" s="9" t="str">
        <f>"00127490"</f>
        <v>00127490</v>
      </c>
    </row>
    <row r="122" spans="1:2" x14ac:dyDescent="0.25">
      <c r="A122" s="7">
        <v>117</v>
      </c>
      <c r="B122" s="9" t="str">
        <f>"00128130"</f>
        <v>00128130</v>
      </c>
    </row>
    <row r="123" spans="1:2" x14ac:dyDescent="0.25">
      <c r="A123" s="7">
        <v>118</v>
      </c>
      <c r="B123" s="9" t="str">
        <f>"00128532"</f>
        <v>00128532</v>
      </c>
    </row>
    <row r="124" spans="1:2" x14ac:dyDescent="0.25">
      <c r="A124" s="7">
        <v>119</v>
      </c>
      <c r="B124" s="9" t="str">
        <f>"00128623"</f>
        <v>00128623</v>
      </c>
    </row>
    <row r="125" spans="1:2" x14ac:dyDescent="0.25">
      <c r="A125" s="7">
        <v>120</v>
      </c>
      <c r="B125" s="9" t="str">
        <f>"00129351"</f>
        <v>00129351</v>
      </c>
    </row>
    <row r="126" spans="1:2" x14ac:dyDescent="0.25">
      <c r="A126" s="7">
        <v>121</v>
      </c>
      <c r="B126" s="9" t="str">
        <f>"00129411"</f>
        <v>00129411</v>
      </c>
    </row>
    <row r="127" spans="1:2" x14ac:dyDescent="0.25">
      <c r="A127" s="7">
        <v>122</v>
      </c>
      <c r="B127" s="9" t="str">
        <f>"00130132"</f>
        <v>00130132</v>
      </c>
    </row>
    <row r="128" spans="1:2" x14ac:dyDescent="0.25">
      <c r="A128" s="7">
        <v>123</v>
      </c>
      <c r="B128" s="9" t="str">
        <f>"00132018"</f>
        <v>00132018</v>
      </c>
    </row>
    <row r="129" spans="1:2" x14ac:dyDescent="0.25">
      <c r="A129" s="7">
        <v>124</v>
      </c>
      <c r="B129" s="9" t="str">
        <f>"00133021"</f>
        <v>00133021</v>
      </c>
    </row>
    <row r="130" spans="1:2" x14ac:dyDescent="0.25">
      <c r="A130" s="7">
        <v>125</v>
      </c>
      <c r="B130" s="9" t="str">
        <f>"00137227"</f>
        <v>00137227</v>
      </c>
    </row>
    <row r="131" spans="1:2" x14ac:dyDescent="0.25">
      <c r="A131" s="7">
        <v>126</v>
      </c>
      <c r="B131" s="9" t="str">
        <f>"00138369"</f>
        <v>00138369</v>
      </c>
    </row>
    <row r="132" spans="1:2" x14ac:dyDescent="0.25">
      <c r="A132" s="7">
        <v>127</v>
      </c>
      <c r="B132" s="9" t="str">
        <f>"00139353"</f>
        <v>00139353</v>
      </c>
    </row>
    <row r="133" spans="1:2" x14ac:dyDescent="0.25">
      <c r="A133" s="7">
        <v>128</v>
      </c>
      <c r="B133" s="9" t="str">
        <f>"00139494"</f>
        <v>00139494</v>
      </c>
    </row>
    <row r="134" spans="1:2" x14ac:dyDescent="0.25">
      <c r="A134" s="7">
        <v>129</v>
      </c>
      <c r="B134" s="9" t="str">
        <f>"00139828"</f>
        <v>00139828</v>
      </c>
    </row>
    <row r="135" spans="1:2" x14ac:dyDescent="0.25">
      <c r="A135" s="7">
        <v>130</v>
      </c>
      <c r="B135" s="9" t="str">
        <f>"00139966"</f>
        <v>00139966</v>
      </c>
    </row>
    <row r="136" spans="1:2" x14ac:dyDescent="0.25">
      <c r="A136" s="7">
        <v>131</v>
      </c>
      <c r="B136" s="9" t="str">
        <f>"00140154"</f>
        <v>00140154</v>
      </c>
    </row>
    <row r="137" spans="1:2" x14ac:dyDescent="0.25">
      <c r="A137" s="7">
        <v>132</v>
      </c>
      <c r="B137" s="9" t="str">
        <f>"00140791"</f>
        <v>00140791</v>
      </c>
    </row>
    <row r="138" spans="1:2" x14ac:dyDescent="0.25">
      <c r="A138" s="7">
        <v>133</v>
      </c>
      <c r="B138" s="9" t="str">
        <f>"00141520"</f>
        <v>00141520</v>
      </c>
    </row>
    <row r="139" spans="1:2" x14ac:dyDescent="0.25">
      <c r="A139" s="7">
        <v>134</v>
      </c>
      <c r="B139" s="9" t="str">
        <f>"00141841"</f>
        <v>00141841</v>
      </c>
    </row>
    <row r="140" spans="1:2" x14ac:dyDescent="0.25">
      <c r="A140" s="7">
        <v>135</v>
      </c>
      <c r="B140" s="9" t="str">
        <f>"00143704"</f>
        <v>00143704</v>
      </c>
    </row>
    <row r="141" spans="1:2" x14ac:dyDescent="0.25">
      <c r="A141" s="7">
        <v>136</v>
      </c>
      <c r="B141" s="9" t="str">
        <f>"00145600"</f>
        <v>00145600</v>
      </c>
    </row>
    <row r="142" spans="1:2" x14ac:dyDescent="0.25">
      <c r="A142" s="7">
        <v>137</v>
      </c>
      <c r="B142" s="9" t="str">
        <f>"00147200"</f>
        <v>00147200</v>
      </c>
    </row>
    <row r="143" spans="1:2" x14ac:dyDescent="0.25">
      <c r="A143" s="7">
        <v>138</v>
      </c>
      <c r="B143" s="9" t="str">
        <f>"00147972"</f>
        <v>00147972</v>
      </c>
    </row>
    <row r="144" spans="1:2" x14ac:dyDescent="0.25">
      <c r="A144" s="7">
        <v>139</v>
      </c>
      <c r="B144" s="9" t="str">
        <f>"00148447"</f>
        <v>00148447</v>
      </c>
    </row>
    <row r="145" spans="1:2" x14ac:dyDescent="0.25">
      <c r="A145" s="7">
        <v>140</v>
      </c>
      <c r="B145" s="9" t="str">
        <f>"00149181"</f>
        <v>00149181</v>
      </c>
    </row>
    <row r="146" spans="1:2" x14ac:dyDescent="0.25">
      <c r="A146" s="7">
        <v>141</v>
      </c>
      <c r="B146" s="9" t="str">
        <f>"00151329"</f>
        <v>00151329</v>
      </c>
    </row>
    <row r="147" spans="1:2" x14ac:dyDescent="0.25">
      <c r="A147" s="7">
        <v>142</v>
      </c>
      <c r="B147" s="9" t="str">
        <f>"00153617"</f>
        <v>00153617</v>
      </c>
    </row>
    <row r="148" spans="1:2" x14ac:dyDescent="0.25">
      <c r="A148" s="7">
        <v>143</v>
      </c>
      <c r="B148" s="9" t="str">
        <f>"00154983"</f>
        <v>00154983</v>
      </c>
    </row>
    <row r="149" spans="1:2" x14ac:dyDescent="0.25">
      <c r="A149" s="7">
        <v>144</v>
      </c>
      <c r="B149" s="9" t="str">
        <f>"00155578"</f>
        <v>00155578</v>
      </c>
    </row>
    <row r="150" spans="1:2" x14ac:dyDescent="0.25">
      <c r="A150" s="7">
        <v>145</v>
      </c>
      <c r="B150" s="9" t="str">
        <f>"00155953"</f>
        <v>00155953</v>
      </c>
    </row>
    <row r="151" spans="1:2" x14ac:dyDescent="0.25">
      <c r="A151" s="7">
        <v>146</v>
      </c>
      <c r="B151" s="9" t="str">
        <f>"00156726"</f>
        <v>00156726</v>
      </c>
    </row>
    <row r="152" spans="1:2" x14ac:dyDescent="0.25">
      <c r="A152" s="7">
        <v>147</v>
      </c>
      <c r="B152" s="9" t="str">
        <f>"00156873"</f>
        <v>00156873</v>
      </c>
    </row>
    <row r="153" spans="1:2" x14ac:dyDescent="0.25">
      <c r="A153" s="7">
        <v>148</v>
      </c>
      <c r="B153" s="9" t="str">
        <f>"00157777"</f>
        <v>00157777</v>
      </c>
    </row>
    <row r="154" spans="1:2" x14ac:dyDescent="0.25">
      <c r="A154" s="7">
        <v>149</v>
      </c>
      <c r="B154" s="9" t="str">
        <f>"00157976"</f>
        <v>00157976</v>
      </c>
    </row>
    <row r="155" spans="1:2" x14ac:dyDescent="0.25">
      <c r="A155" s="7">
        <v>150</v>
      </c>
      <c r="B155" s="9" t="str">
        <f>"00162765"</f>
        <v>00162765</v>
      </c>
    </row>
    <row r="156" spans="1:2" x14ac:dyDescent="0.25">
      <c r="A156" s="7">
        <v>151</v>
      </c>
      <c r="B156" s="9" t="str">
        <f>"00163383"</f>
        <v>00163383</v>
      </c>
    </row>
    <row r="157" spans="1:2" x14ac:dyDescent="0.25">
      <c r="A157" s="7">
        <v>152</v>
      </c>
      <c r="B157" s="9" t="str">
        <f>"00164144"</f>
        <v>00164144</v>
      </c>
    </row>
    <row r="158" spans="1:2" x14ac:dyDescent="0.25">
      <c r="A158" s="7">
        <v>153</v>
      </c>
      <c r="B158" s="9" t="str">
        <f>"00165875"</f>
        <v>00165875</v>
      </c>
    </row>
    <row r="159" spans="1:2" x14ac:dyDescent="0.25">
      <c r="A159" s="7">
        <v>154</v>
      </c>
      <c r="B159" s="9" t="str">
        <f>"00166124"</f>
        <v>00166124</v>
      </c>
    </row>
    <row r="160" spans="1:2" x14ac:dyDescent="0.25">
      <c r="A160" s="7">
        <v>155</v>
      </c>
      <c r="B160" s="9" t="str">
        <f>"00166166"</f>
        <v>00166166</v>
      </c>
    </row>
    <row r="161" spans="1:2" x14ac:dyDescent="0.25">
      <c r="A161" s="7">
        <v>156</v>
      </c>
      <c r="B161" s="9" t="str">
        <f>"00168521"</f>
        <v>00168521</v>
      </c>
    </row>
    <row r="162" spans="1:2" x14ac:dyDescent="0.25">
      <c r="A162" s="7">
        <v>157</v>
      </c>
      <c r="B162" s="9" t="str">
        <f>"00173954"</f>
        <v>00173954</v>
      </c>
    </row>
    <row r="163" spans="1:2" x14ac:dyDescent="0.25">
      <c r="A163" s="7">
        <v>158</v>
      </c>
      <c r="B163" s="9" t="str">
        <f>"00175707"</f>
        <v>00175707</v>
      </c>
    </row>
    <row r="164" spans="1:2" x14ac:dyDescent="0.25">
      <c r="A164" s="7">
        <v>159</v>
      </c>
      <c r="B164" s="9" t="str">
        <f>"00176436"</f>
        <v>00176436</v>
      </c>
    </row>
    <row r="165" spans="1:2" x14ac:dyDescent="0.25">
      <c r="A165" s="7">
        <v>160</v>
      </c>
      <c r="B165" s="9" t="str">
        <f>"00176652"</f>
        <v>00176652</v>
      </c>
    </row>
    <row r="166" spans="1:2" x14ac:dyDescent="0.25">
      <c r="A166" s="7">
        <v>161</v>
      </c>
      <c r="B166" s="9" t="str">
        <f>"00176687"</f>
        <v>00176687</v>
      </c>
    </row>
    <row r="167" spans="1:2" x14ac:dyDescent="0.25">
      <c r="A167" s="7">
        <v>162</v>
      </c>
      <c r="B167" s="9" t="str">
        <f>"00181412"</f>
        <v>00181412</v>
      </c>
    </row>
    <row r="168" spans="1:2" x14ac:dyDescent="0.25">
      <c r="A168" s="7">
        <v>163</v>
      </c>
      <c r="B168" s="9" t="str">
        <f>"00182003"</f>
        <v>00182003</v>
      </c>
    </row>
    <row r="169" spans="1:2" x14ac:dyDescent="0.25">
      <c r="A169" s="7">
        <v>164</v>
      </c>
      <c r="B169" s="9" t="str">
        <f>"00183265"</f>
        <v>00183265</v>
      </c>
    </row>
    <row r="170" spans="1:2" x14ac:dyDescent="0.25">
      <c r="A170" s="7">
        <v>165</v>
      </c>
      <c r="B170" s="9" t="str">
        <f>"00183625"</f>
        <v>00183625</v>
      </c>
    </row>
    <row r="171" spans="1:2" x14ac:dyDescent="0.25">
      <c r="A171" s="7">
        <v>166</v>
      </c>
      <c r="B171" s="9" t="str">
        <f>"00184003"</f>
        <v>00184003</v>
      </c>
    </row>
    <row r="172" spans="1:2" x14ac:dyDescent="0.25">
      <c r="A172" s="7">
        <v>167</v>
      </c>
      <c r="B172" s="9" t="str">
        <f>"00184203"</f>
        <v>00184203</v>
      </c>
    </row>
    <row r="173" spans="1:2" x14ac:dyDescent="0.25">
      <c r="A173" s="7">
        <v>168</v>
      </c>
      <c r="B173" s="9" t="str">
        <f>"00184331"</f>
        <v>00184331</v>
      </c>
    </row>
    <row r="174" spans="1:2" x14ac:dyDescent="0.25">
      <c r="A174" s="7">
        <v>169</v>
      </c>
      <c r="B174" s="9" t="str">
        <f>"00185532"</f>
        <v>00185532</v>
      </c>
    </row>
    <row r="175" spans="1:2" x14ac:dyDescent="0.25">
      <c r="A175" s="7">
        <v>170</v>
      </c>
      <c r="B175" s="9" t="str">
        <f>"00185726"</f>
        <v>00185726</v>
      </c>
    </row>
    <row r="176" spans="1:2" x14ac:dyDescent="0.25">
      <c r="A176" s="7">
        <v>171</v>
      </c>
      <c r="B176" s="9" t="str">
        <f>"00186249"</f>
        <v>00186249</v>
      </c>
    </row>
    <row r="177" spans="1:2" x14ac:dyDescent="0.25">
      <c r="A177" s="7">
        <v>172</v>
      </c>
      <c r="B177" s="9" t="str">
        <f>"00186942"</f>
        <v>00186942</v>
      </c>
    </row>
    <row r="178" spans="1:2" x14ac:dyDescent="0.25">
      <c r="A178" s="7">
        <v>173</v>
      </c>
      <c r="B178" s="9" t="str">
        <f>"00189907"</f>
        <v>00189907</v>
      </c>
    </row>
    <row r="179" spans="1:2" x14ac:dyDescent="0.25">
      <c r="A179" s="7">
        <v>174</v>
      </c>
      <c r="B179" s="9" t="str">
        <f>"00190054"</f>
        <v>00190054</v>
      </c>
    </row>
    <row r="180" spans="1:2" x14ac:dyDescent="0.25">
      <c r="A180" s="7">
        <v>175</v>
      </c>
      <c r="B180" s="9" t="str">
        <f>"00190447"</f>
        <v>00190447</v>
      </c>
    </row>
    <row r="181" spans="1:2" x14ac:dyDescent="0.25">
      <c r="A181" s="7">
        <v>176</v>
      </c>
      <c r="B181" s="9" t="str">
        <f>"00191378"</f>
        <v>00191378</v>
      </c>
    </row>
    <row r="182" spans="1:2" x14ac:dyDescent="0.25">
      <c r="A182" s="7">
        <v>177</v>
      </c>
      <c r="B182" s="9" t="str">
        <f>"00192164"</f>
        <v>00192164</v>
      </c>
    </row>
    <row r="183" spans="1:2" x14ac:dyDescent="0.25">
      <c r="A183" s="7">
        <v>178</v>
      </c>
      <c r="B183" s="9" t="str">
        <f>"00193991"</f>
        <v>00193991</v>
      </c>
    </row>
    <row r="184" spans="1:2" x14ac:dyDescent="0.25">
      <c r="A184" s="7">
        <v>179</v>
      </c>
      <c r="B184" s="9" t="str">
        <f>"00198153"</f>
        <v>00198153</v>
      </c>
    </row>
    <row r="185" spans="1:2" x14ac:dyDescent="0.25">
      <c r="A185" s="7">
        <v>180</v>
      </c>
      <c r="B185" s="9" t="str">
        <f>"00198383"</f>
        <v>00198383</v>
      </c>
    </row>
    <row r="186" spans="1:2" x14ac:dyDescent="0.25">
      <c r="A186" s="7">
        <v>181</v>
      </c>
      <c r="B186" s="9" t="str">
        <f>"00205345"</f>
        <v>00205345</v>
      </c>
    </row>
    <row r="187" spans="1:2" x14ac:dyDescent="0.25">
      <c r="A187" s="7">
        <v>182</v>
      </c>
      <c r="B187" s="9" t="str">
        <f>"00209254"</f>
        <v>00209254</v>
      </c>
    </row>
    <row r="188" spans="1:2" x14ac:dyDescent="0.25">
      <c r="A188" s="7">
        <v>183</v>
      </c>
      <c r="B188" s="9" t="str">
        <f>"00210061"</f>
        <v>00210061</v>
      </c>
    </row>
    <row r="189" spans="1:2" x14ac:dyDescent="0.25">
      <c r="A189" s="7">
        <v>184</v>
      </c>
      <c r="B189" s="9" t="str">
        <f>"00210241"</f>
        <v>00210241</v>
      </c>
    </row>
    <row r="190" spans="1:2" x14ac:dyDescent="0.25">
      <c r="A190" s="7">
        <v>185</v>
      </c>
      <c r="B190" s="9" t="str">
        <f>"00211928"</f>
        <v>00211928</v>
      </c>
    </row>
    <row r="191" spans="1:2" x14ac:dyDescent="0.25">
      <c r="A191" s="7">
        <v>186</v>
      </c>
      <c r="B191" s="9" t="str">
        <f>"00212259"</f>
        <v>00212259</v>
      </c>
    </row>
    <row r="192" spans="1:2" x14ac:dyDescent="0.25">
      <c r="A192" s="7">
        <v>187</v>
      </c>
      <c r="B192" s="9" t="str">
        <f>"00212812"</f>
        <v>00212812</v>
      </c>
    </row>
    <row r="193" spans="1:2" x14ac:dyDescent="0.25">
      <c r="A193" s="7">
        <v>188</v>
      </c>
      <c r="B193" s="9" t="str">
        <f>"00212817"</f>
        <v>00212817</v>
      </c>
    </row>
    <row r="194" spans="1:2" x14ac:dyDescent="0.25">
      <c r="A194" s="7">
        <v>189</v>
      </c>
      <c r="B194" s="9" t="str">
        <f>"00214622"</f>
        <v>00214622</v>
      </c>
    </row>
    <row r="195" spans="1:2" x14ac:dyDescent="0.25">
      <c r="A195" s="7">
        <v>190</v>
      </c>
      <c r="B195" s="9" t="str">
        <f>"00215294"</f>
        <v>00215294</v>
      </c>
    </row>
    <row r="196" spans="1:2" x14ac:dyDescent="0.25">
      <c r="A196" s="7">
        <v>191</v>
      </c>
      <c r="B196" s="9" t="str">
        <f>"00216359"</f>
        <v>00216359</v>
      </c>
    </row>
    <row r="197" spans="1:2" x14ac:dyDescent="0.25">
      <c r="A197" s="7">
        <v>192</v>
      </c>
      <c r="B197" s="9" t="str">
        <f>"00218016"</f>
        <v>00218016</v>
      </c>
    </row>
    <row r="198" spans="1:2" x14ac:dyDescent="0.25">
      <c r="A198" s="7">
        <v>193</v>
      </c>
      <c r="B198" s="9" t="str">
        <f>"00220120"</f>
        <v>00220120</v>
      </c>
    </row>
    <row r="199" spans="1:2" x14ac:dyDescent="0.25">
      <c r="A199" s="7">
        <v>194</v>
      </c>
      <c r="B199" s="9" t="str">
        <f>"00220331"</f>
        <v>00220331</v>
      </c>
    </row>
    <row r="200" spans="1:2" x14ac:dyDescent="0.25">
      <c r="A200" s="7">
        <v>195</v>
      </c>
      <c r="B200" s="9" t="str">
        <f>"00225220"</f>
        <v>00225220</v>
      </c>
    </row>
    <row r="201" spans="1:2" x14ac:dyDescent="0.25">
      <c r="A201" s="7">
        <v>196</v>
      </c>
      <c r="B201" s="9" t="str">
        <f>"00225748"</f>
        <v>00225748</v>
      </c>
    </row>
    <row r="202" spans="1:2" x14ac:dyDescent="0.25">
      <c r="A202" s="7">
        <v>197</v>
      </c>
      <c r="B202" s="9" t="str">
        <f>"00227754"</f>
        <v>00227754</v>
      </c>
    </row>
    <row r="203" spans="1:2" x14ac:dyDescent="0.25">
      <c r="A203" s="7">
        <v>198</v>
      </c>
      <c r="B203" s="9" t="str">
        <f>"00227806"</f>
        <v>00227806</v>
      </c>
    </row>
    <row r="204" spans="1:2" x14ac:dyDescent="0.25">
      <c r="A204" s="7">
        <v>199</v>
      </c>
      <c r="B204" s="9" t="str">
        <f>"00228652"</f>
        <v>00228652</v>
      </c>
    </row>
    <row r="205" spans="1:2" x14ac:dyDescent="0.25">
      <c r="A205" s="7">
        <v>200</v>
      </c>
      <c r="B205" s="9" t="str">
        <f>"00228898"</f>
        <v>00228898</v>
      </c>
    </row>
    <row r="206" spans="1:2" x14ac:dyDescent="0.25">
      <c r="A206" s="7">
        <v>201</v>
      </c>
      <c r="B206" s="9" t="str">
        <f>"00231020"</f>
        <v>00231020</v>
      </c>
    </row>
    <row r="207" spans="1:2" x14ac:dyDescent="0.25">
      <c r="A207" s="7">
        <v>202</v>
      </c>
      <c r="B207" s="9" t="str">
        <f>"00232006"</f>
        <v>00232006</v>
      </c>
    </row>
    <row r="208" spans="1:2" x14ac:dyDescent="0.25">
      <c r="A208" s="7">
        <v>203</v>
      </c>
      <c r="B208" s="9" t="str">
        <f>"00232061"</f>
        <v>00232061</v>
      </c>
    </row>
    <row r="209" spans="1:2" x14ac:dyDescent="0.25">
      <c r="A209" s="7">
        <v>204</v>
      </c>
      <c r="B209" s="9" t="str">
        <f>"00235211"</f>
        <v>00235211</v>
      </c>
    </row>
    <row r="210" spans="1:2" x14ac:dyDescent="0.25">
      <c r="A210" s="7">
        <v>205</v>
      </c>
      <c r="B210" s="9" t="str">
        <f>"00235432"</f>
        <v>00235432</v>
      </c>
    </row>
    <row r="211" spans="1:2" x14ac:dyDescent="0.25">
      <c r="A211" s="7">
        <v>206</v>
      </c>
      <c r="B211" s="9" t="str">
        <f>"00236010"</f>
        <v>00236010</v>
      </c>
    </row>
    <row r="212" spans="1:2" x14ac:dyDescent="0.25">
      <c r="A212" s="7">
        <v>207</v>
      </c>
      <c r="B212" s="9" t="str">
        <f>"00236890"</f>
        <v>00236890</v>
      </c>
    </row>
    <row r="213" spans="1:2" x14ac:dyDescent="0.25">
      <c r="A213" s="7">
        <v>208</v>
      </c>
      <c r="B213" s="9" t="str">
        <f>"00238571"</f>
        <v>00238571</v>
      </c>
    </row>
    <row r="214" spans="1:2" x14ac:dyDescent="0.25">
      <c r="A214" s="7">
        <v>209</v>
      </c>
      <c r="B214" s="9" t="str">
        <f>"00238970"</f>
        <v>00238970</v>
      </c>
    </row>
    <row r="215" spans="1:2" x14ac:dyDescent="0.25">
      <c r="A215" s="7">
        <v>210</v>
      </c>
      <c r="B215" s="9" t="str">
        <f>"00238991"</f>
        <v>00238991</v>
      </c>
    </row>
    <row r="216" spans="1:2" x14ac:dyDescent="0.25">
      <c r="A216" s="7">
        <v>211</v>
      </c>
      <c r="B216" s="9" t="str">
        <f>"00244224"</f>
        <v>00244224</v>
      </c>
    </row>
    <row r="217" spans="1:2" x14ac:dyDescent="0.25">
      <c r="A217" s="7">
        <v>212</v>
      </c>
      <c r="B217" s="9" t="str">
        <f>"00244820"</f>
        <v>00244820</v>
      </c>
    </row>
    <row r="218" spans="1:2" x14ac:dyDescent="0.25">
      <c r="A218" s="7">
        <v>213</v>
      </c>
      <c r="B218" s="9" t="str">
        <f>"00245240"</f>
        <v>00245240</v>
      </c>
    </row>
    <row r="219" spans="1:2" x14ac:dyDescent="0.25">
      <c r="A219" s="7">
        <v>214</v>
      </c>
      <c r="B219" s="9" t="str">
        <f>"00245794"</f>
        <v>00245794</v>
      </c>
    </row>
    <row r="220" spans="1:2" x14ac:dyDescent="0.25">
      <c r="A220" s="7">
        <v>215</v>
      </c>
      <c r="B220" s="9" t="str">
        <f>"00246689"</f>
        <v>00246689</v>
      </c>
    </row>
    <row r="221" spans="1:2" x14ac:dyDescent="0.25">
      <c r="A221" s="7">
        <v>216</v>
      </c>
      <c r="B221" s="9" t="str">
        <f>"00251514"</f>
        <v>00251514</v>
      </c>
    </row>
    <row r="222" spans="1:2" x14ac:dyDescent="0.25">
      <c r="A222" s="7">
        <v>217</v>
      </c>
      <c r="B222" s="9" t="str">
        <f>"00258333"</f>
        <v>00258333</v>
      </c>
    </row>
    <row r="223" spans="1:2" x14ac:dyDescent="0.25">
      <c r="A223" s="7">
        <v>218</v>
      </c>
      <c r="B223" s="9" t="str">
        <f>"00264176"</f>
        <v>00264176</v>
      </c>
    </row>
    <row r="224" spans="1:2" x14ac:dyDescent="0.25">
      <c r="A224" s="7">
        <v>219</v>
      </c>
      <c r="B224" s="9" t="str">
        <f>"00273170"</f>
        <v>00273170</v>
      </c>
    </row>
    <row r="225" spans="1:2" x14ac:dyDescent="0.25">
      <c r="A225" s="7">
        <v>220</v>
      </c>
      <c r="B225" s="9" t="str">
        <f>"00289576"</f>
        <v>00289576</v>
      </c>
    </row>
    <row r="226" spans="1:2" x14ac:dyDescent="0.25">
      <c r="A226" s="7">
        <v>221</v>
      </c>
      <c r="B226" s="9" t="str">
        <f>"00290086"</f>
        <v>00290086</v>
      </c>
    </row>
    <row r="227" spans="1:2" x14ac:dyDescent="0.25">
      <c r="A227" s="7">
        <v>222</v>
      </c>
      <c r="B227" s="9" t="str">
        <f>"00290683"</f>
        <v>00290683</v>
      </c>
    </row>
    <row r="228" spans="1:2" x14ac:dyDescent="0.25">
      <c r="A228" s="7">
        <v>223</v>
      </c>
      <c r="B228" s="9" t="str">
        <f>"00297569"</f>
        <v>00297569</v>
      </c>
    </row>
    <row r="229" spans="1:2" x14ac:dyDescent="0.25">
      <c r="A229" s="7">
        <v>224</v>
      </c>
      <c r="B229" s="9" t="str">
        <f>"00302415"</f>
        <v>00302415</v>
      </c>
    </row>
    <row r="230" spans="1:2" x14ac:dyDescent="0.25">
      <c r="A230" s="7">
        <v>225</v>
      </c>
      <c r="B230" s="9" t="str">
        <f>"00305668"</f>
        <v>00305668</v>
      </c>
    </row>
    <row r="231" spans="1:2" x14ac:dyDescent="0.25">
      <c r="A231" s="7">
        <v>226</v>
      </c>
      <c r="B231" s="9" t="str">
        <f>"00311351"</f>
        <v>00311351</v>
      </c>
    </row>
    <row r="232" spans="1:2" x14ac:dyDescent="0.25">
      <c r="A232" s="7">
        <v>227</v>
      </c>
      <c r="B232" s="9" t="str">
        <f>"00315251"</f>
        <v>00315251</v>
      </c>
    </row>
    <row r="233" spans="1:2" x14ac:dyDescent="0.25">
      <c r="A233" s="7">
        <v>228</v>
      </c>
      <c r="B233" s="9" t="str">
        <f>"00316761"</f>
        <v>00316761</v>
      </c>
    </row>
    <row r="234" spans="1:2" x14ac:dyDescent="0.25">
      <c r="A234" s="7">
        <v>229</v>
      </c>
      <c r="B234" s="9" t="str">
        <f>"00319876"</f>
        <v>00319876</v>
      </c>
    </row>
    <row r="235" spans="1:2" x14ac:dyDescent="0.25">
      <c r="A235" s="7">
        <v>230</v>
      </c>
      <c r="B235" s="9" t="str">
        <f>"00319951"</f>
        <v>00319951</v>
      </c>
    </row>
    <row r="236" spans="1:2" x14ac:dyDescent="0.25">
      <c r="A236" s="7">
        <v>231</v>
      </c>
      <c r="B236" s="9" t="str">
        <f>"00324509"</f>
        <v>00324509</v>
      </c>
    </row>
    <row r="237" spans="1:2" x14ac:dyDescent="0.25">
      <c r="A237" s="7">
        <v>232</v>
      </c>
      <c r="B237" s="9" t="str">
        <f>"00325487"</f>
        <v>00325487</v>
      </c>
    </row>
    <row r="238" spans="1:2" x14ac:dyDescent="0.25">
      <c r="A238" s="7">
        <v>233</v>
      </c>
      <c r="B238" s="9" t="str">
        <f>"00325718"</f>
        <v>00325718</v>
      </c>
    </row>
    <row r="239" spans="1:2" x14ac:dyDescent="0.25">
      <c r="A239" s="7">
        <v>234</v>
      </c>
      <c r="B239" s="9" t="str">
        <f>"00333702"</f>
        <v>00333702</v>
      </c>
    </row>
    <row r="240" spans="1:2" x14ac:dyDescent="0.25">
      <c r="A240" s="7">
        <v>235</v>
      </c>
      <c r="B240" s="9" t="str">
        <f>"00337066"</f>
        <v>00337066</v>
      </c>
    </row>
    <row r="241" spans="1:2" x14ac:dyDescent="0.25">
      <c r="A241" s="7">
        <v>236</v>
      </c>
      <c r="B241" s="9" t="str">
        <f>"00338901"</f>
        <v>00338901</v>
      </c>
    </row>
    <row r="242" spans="1:2" x14ac:dyDescent="0.25">
      <c r="A242" s="7">
        <v>237</v>
      </c>
      <c r="B242" s="9" t="str">
        <f>"00339396"</f>
        <v>00339396</v>
      </c>
    </row>
    <row r="243" spans="1:2" x14ac:dyDescent="0.25">
      <c r="A243" s="7">
        <v>238</v>
      </c>
      <c r="B243" s="9" t="str">
        <f>"00342365"</f>
        <v>00342365</v>
      </c>
    </row>
    <row r="244" spans="1:2" x14ac:dyDescent="0.25">
      <c r="A244" s="7">
        <v>239</v>
      </c>
      <c r="B244" s="9" t="str">
        <f>"00348519"</f>
        <v>00348519</v>
      </c>
    </row>
    <row r="245" spans="1:2" x14ac:dyDescent="0.25">
      <c r="A245" s="7">
        <v>240</v>
      </c>
      <c r="B245" s="9" t="str">
        <f>"00349911"</f>
        <v>00349911</v>
      </c>
    </row>
    <row r="246" spans="1:2" x14ac:dyDescent="0.25">
      <c r="A246" s="7">
        <v>241</v>
      </c>
      <c r="B246" s="9" t="str">
        <f>"00350214"</f>
        <v>00350214</v>
      </c>
    </row>
    <row r="247" spans="1:2" x14ac:dyDescent="0.25">
      <c r="A247" s="7">
        <v>242</v>
      </c>
      <c r="B247" s="9" t="str">
        <f>"00354204"</f>
        <v>00354204</v>
      </c>
    </row>
    <row r="248" spans="1:2" x14ac:dyDescent="0.25">
      <c r="A248" s="7">
        <v>243</v>
      </c>
      <c r="B248" s="9" t="str">
        <f>"00355605"</f>
        <v>00355605</v>
      </c>
    </row>
    <row r="249" spans="1:2" x14ac:dyDescent="0.25">
      <c r="A249" s="7">
        <v>244</v>
      </c>
      <c r="B249" s="9" t="str">
        <f>"00361153"</f>
        <v>00361153</v>
      </c>
    </row>
    <row r="250" spans="1:2" x14ac:dyDescent="0.25">
      <c r="A250" s="7">
        <v>245</v>
      </c>
      <c r="B250" s="9" t="str">
        <f>"00361254"</f>
        <v>00361254</v>
      </c>
    </row>
    <row r="251" spans="1:2" x14ac:dyDescent="0.25">
      <c r="A251" s="7">
        <v>246</v>
      </c>
      <c r="B251" s="9" t="str">
        <f>"00365368"</f>
        <v>00365368</v>
      </c>
    </row>
    <row r="252" spans="1:2" x14ac:dyDescent="0.25">
      <c r="A252" s="7">
        <v>247</v>
      </c>
      <c r="B252" s="9" t="str">
        <f>"00365421"</f>
        <v>00365421</v>
      </c>
    </row>
    <row r="253" spans="1:2" x14ac:dyDescent="0.25">
      <c r="A253" s="7">
        <v>248</v>
      </c>
      <c r="B253" s="9" t="str">
        <f>"00368426"</f>
        <v>00368426</v>
      </c>
    </row>
    <row r="254" spans="1:2" x14ac:dyDescent="0.25">
      <c r="A254" s="7">
        <v>249</v>
      </c>
      <c r="B254" s="9" t="str">
        <f>"00424750"</f>
        <v>00424750</v>
      </c>
    </row>
    <row r="255" spans="1:2" x14ac:dyDescent="0.25">
      <c r="A255" s="7">
        <v>250</v>
      </c>
      <c r="B255" s="9" t="str">
        <f>"00425478"</f>
        <v>00425478</v>
      </c>
    </row>
    <row r="256" spans="1:2" x14ac:dyDescent="0.25">
      <c r="A256" s="7">
        <v>251</v>
      </c>
      <c r="B256" s="9" t="str">
        <f>"00425672"</f>
        <v>00425672</v>
      </c>
    </row>
    <row r="257" spans="1:2" x14ac:dyDescent="0.25">
      <c r="A257" s="7">
        <v>252</v>
      </c>
      <c r="B257" s="9" t="str">
        <f>"00425879"</f>
        <v>00425879</v>
      </c>
    </row>
    <row r="258" spans="1:2" x14ac:dyDescent="0.25">
      <c r="A258" s="7">
        <v>253</v>
      </c>
      <c r="B258" s="9" t="str">
        <f>"00426193"</f>
        <v>00426193</v>
      </c>
    </row>
    <row r="259" spans="1:2" x14ac:dyDescent="0.25">
      <c r="A259" s="7">
        <v>254</v>
      </c>
      <c r="B259" s="9" t="str">
        <f>"00427049"</f>
        <v>00427049</v>
      </c>
    </row>
    <row r="260" spans="1:2" x14ac:dyDescent="0.25">
      <c r="A260" s="7">
        <v>255</v>
      </c>
      <c r="B260" s="9" t="str">
        <f>"00427062"</f>
        <v>00427062</v>
      </c>
    </row>
    <row r="261" spans="1:2" x14ac:dyDescent="0.25">
      <c r="A261" s="7">
        <v>256</v>
      </c>
      <c r="B261" s="9" t="str">
        <f>"00427364"</f>
        <v>00427364</v>
      </c>
    </row>
    <row r="262" spans="1:2" x14ac:dyDescent="0.25">
      <c r="A262" s="7">
        <v>257</v>
      </c>
      <c r="B262" s="9" t="str">
        <f>"00427748"</f>
        <v>00427748</v>
      </c>
    </row>
    <row r="263" spans="1:2" x14ac:dyDescent="0.25">
      <c r="A263" s="7">
        <v>258</v>
      </c>
      <c r="B263" s="9" t="str">
        <f>"00428003"</f>
        <v>00428003</v>
      </c>
    </row>
    <row r="264" spans="1:2" x14ac:dyDescent="0.25">
      <c r="A264" s="7">
        <v>259</v>
      </c>
      <c r="B264" s="9" t="str">
        <f>"00428045"</f>
        <v>00428045</v>
      </c>
    </row>
    <row r="265" spans="1:2" x14ac:dyDescent="0.25">
      <c r="A265" s="7">
        <v>260</v>
      </c>
      <c r="B265" s="9" t="str">
        <f>"00428680"</f>
        <v>00428680</v>
      </c>
    </row>
    <row r="266" spans="1:2" x14ac:dyDescent="0.25">
      <c r="A266" s="7">
        <v>261</v>
      </c>
      <c r="B266" s="9" t="str">
        <f>"00429274"</f>
        <v>00429274</v>
      </c>
    </row>
    <row r="267" spans="1:2" x14ac:dyDescent="0.25">
      <c r="A267" s="7">
        <v>262</v>
      </c>
      <c r="B267" s="9" t="str">
        <f>"00430053"</f>
        <v>00430053</v>
      </c>
    </row>
    <row r="268" spans="1:2" x14ac:dyDescent="0.25">
      <c r="A268" s="7">
        <v>263</v>
      </c>
      <c r="B268" s="9" t="str">
        <f>"00430789"</f>
        <v>00430789</v>
      </c>
    </row>
    <row r="269" spans="1:2" x14ac:dyDescent="0.25">
      <c r="A269" s="7">
        <v>264</v>
      </c>
      <c r="B269" s="9" t="str">
        <f>"00430989"</f>
        <v>00430989</v>
      </c>
    </row>
    <row r="270" spans="1:2" x14ac:dyDescent="0.25">
      <c r="A270" s="7">
        <v>265</v>
      </c>
      <c r="B270" s="9" t="str">
        <f>"00431471"</f>
        <v>00431471</v>
      </c>
    </row>
    <row r="271" spans="1:2" x14ac:dyDescent="0.25">
      <c r="A271" s="7">
        <v>266</v>
      </c>
      <c r="B271" s="9" t="str">
        <f>"00431572"</f>
        <v>00431572</v>
      </c>
    </row>
    <row r="272" spans="1:2" x14ac:dyDescent="0.25">
      <c r="A272" s="7">
        <v>267</v>
      </c>
      <c r="B272" s="9" t="str">
        <f>"00432192"</f>
        <v>00432192</v>
      </c>
    </row>
    <row r="273" spans="1:2" x14ac:dyDescent="0.25">
      <c r="A273" s="7">
        <v>268</v>
      </c>
      <c r="B273" s="9" t="str">
        <f>"00432365"</f>
        <v>00432365</v>
      </c>
    </row>
    <row r="274" spans="1:2" x14ac:dyDescent="0.25">
      <c r="A274" s="7">
        <v>269</v>
      </c>
      <c r="B274" s="9" t="str">
        <f>"00433664"</f>
        <v>00433664</v>
      </c>
    </row>
    <row r="275" spans="1:2" x14ac:dyDescent="0.25">
      <c r="A275" s="7">
        <v>270</v>
      </c>
      <c r="B275" s="9" t="str">
        <f>"00434386"</f>
        <v>00434386</v>
      </c>
    </row>
    <row r="276" spans="1:2" x14ac:dyDescent="0.25">
      <c r="A276" s="7">
        <v>271</v>
      </c>
      <c r="B276" s="9" t="str">
        <f>"00434599"</f>
        <v>00434599</v>
      </c>
    </row>
    <row r="277" spans="1:2" x14ac:dyDescent="0.25">
      <c r="A277" s="7">
        <v>272</v>
      </c>
      <c r="B277" s="9" t="str">
        <f>"00435845"</f>
        <v>00435845</v>
      </c>
    </row>
    <row r="278" spans="1:2" x14ac:dyDescent="0.25">
      <c r="A278" s="7">
        <v>273</v>
      </c>
      <c r="B278" s="9" t="str">
        <f>"00436071"</f>
        <v>00436071</v>
      </c>
    </row>
    <row r="279" spans="1:2" x14ac:dyDescent="0.25">
      <c r="A279" s="7">
        <v>274</v>
      </c>
      <c r="B279" s="9" t="str">
        <f>"00436171"</f>
        <v>00436171</v>
      </c>
    </row>
    <row r="280" spans="1:2" x14ac:dyDescent="0.25">
      <c r="A280" s="7">
        <v>275</v>
      </c>
      <c r="B280" s="9" t="str">
        <f>"00436516"</f>
        <v>00436516</v>
      </c>
    </row>
    <row r="281" spans="1:2" x14ac:dyDescent="0.25">
      <c r="A281" s="7">
        <v>276</v>
      </c>
      <c r="B281" s="9" t="str">
        <f>"00436840"</f>
        <v>00436840</v>
      </c>
    </row>
    <row r="282" spans="1:2" x14ac:dyDescent="0.25">
      <c r="A282" s="7">
        <v>277</v>
      </c>
      <c r="B282" s="9" t="str">
        <f>"00437509"</f>
        <v>00437509</v>
      </c>
    </row>
    <row r="283" spans="1:2" x14ac:dyDescent="0.25">
      <c r="A283" s="7">
        <v>278</v>
      </c>
      <c r="B283" s="9" t="str">
        <f>"00437993"</f>
        <v>00437993</v>
      </c>
    </row>
    <row r="284" spans="1:2" x14ac:dyDescent="0.25">
      <c r="A284" s="7">
        <v>279</v>
      </c>
      <c r="B284" s="9" t="str">
        <f>"00443581"</f>
        <v>00443581</v>
      </c>
    </row>
    <row r="285" spans="1:2" x14ac:dyDescent="0.25">
      <c r="A285" s="7">
        <v>280</v>
      </c>
      <c r="B285" s="9" t="str">
        <f>"00443789"</f>
        <v>00443789</v>
      </c>
    </row>
    <row r="286" spans="1:2" x14ac:dyDescent="0.25">
      <c r="A286" s="7">
        <v>281</v>
      </c>
      <c r="B286" s="9" t="str">
        <f>"00445344"</f>
        <v>00445344</v>
      </c>
    </row>
    <row r="287" spans="1:2" x14ac:dyDescent="0.25">
      <c r="A287" s="7">
        <v>282</v>
      </c>
      <c r="B287" s="9" t="str">
        <f>"00448640"</f>
        <v>00448640</v>
      </c>
    </row>
    <row r="288" spans="1:2" x14ac:dyDescent="0.25">
      <c r="A288" s="7">
        <v>283</v>
      </c>
      <c r="B288" s="9" t="str">
        <f>"00451403"</f>
        <v>00451403</v>
      </c>
    </row>
    <row r="289" spans="1:2" x14ac:dyDescent="0.25">
      <c r="A289" s="7">
        <v>284</v>
      </c>
      <c r="B289" s="9" t="str">
        <f>"00453510"</f>
        <v>00453510</v>
      </c>
    </row>
    <row r="290" spans="1:2" x14ac:dyDescent="0.25">
      <c r="A290" s="7">
        <v>285</v>
      </c>
      <c r="B290" s="9" t="str">
        <f>"00454911"</f>
        <v>00454911</v>
      </c>
    </row>
    <row r="291" spans="1:2" x14ac:dyDescent="0.25">
      <c r="A291" s="7">
        <v>286</v>
      </c>
      <c r="B291" s="9" t="str">
        <f>"00457283"</f>
        <v>00457283</v>
      </c>
    </row>
    <row r="292" spans="1:2" x14ac:dyDescent="0.25">
      <c r="A292" s="7">
        <v>287</v>
      </c>
      <c r="B292" s="9" t="str">
        <f>"00458316"</f>
        <v>00458316</v>
      </c>
    </row>
    <row r="293" spans="1:2" x14ac:dyDescent="0.25">
      <c r="A293" s="7">
        <v>288</v>
      </c>
      <c r="B293" s="9" t="str">
        <f>"00458872"</f>
        <v>00458872</v>
      </c>
    </row>
    <row r="294" spans="1:2" x14ac:dyDescent="0.25">
      <c r="A294" s="7">
        <v>289</v>
      </c>
      <c r="B294" s="9" t="str">
        <f>"00459686"</f>
        <v>00459686</v>
      </c>
    </row>
    <row r="295" spans="1:2" x14ac:dyDescent="0.25">
      <c r="A295" s="7">
        <v>290</v>
      </c>
      <c r="B295" s="9" t="str">
        <f>"00462558"</f>
        <v>00462558</v>
      </c>
    </row>
    <row r="296" spans="1:2" x14ac:dyDescent="0.25">
      <c r="A296" s="7">
        <v>291</v>
      </c>
      <c r="B296" s="9" t="str">
        <f>"00464033"</f>
        <v>00464033</v>
      </c>
    </row>
    <row r="297" spans="1:2" x14ac:dyDescent="0.25">
      <c r="A297" s="7">
        <v>292</v>
      </c>
      <c r="B297" s="9" t="str">
        <f>"00465074"</f>
        <v>00465074</v>
      </c>
    </row>
    <row r="298" spans="1:2" x14ac:dyDescent="0.25">
      <c r="A298" s="7">
        <v>293</v>
      </c>
      <c r="B298" s="9" t="str">
        <f>"00465094"</f>
        <v>00465094</v>
      </c>
    </row>
    <row r="299" spans="1:2" x14ac:dyDescent="0.25">
      <c r="A299" s="7">
        <v>294</v>
      </c>
      <c r="B299" s="9" t="str">
        <f>"00466483"</f>
        <v>00466483</v>
      </c>
    </row>
    <row r="300" spans="1:2" x14ac:dyDescent="0.25">
      <c r="A300" s="7">
        <v>295</v>
      </c>
      <c r="B300" s="9" t="str">
        <f>"00466543"</f>
        <v>00466543</v>
      </c>
    </row>
    <row r="301" spans="1:2" x14ac:dyDescent="0.25">
      <c r="A301" s="7">
        <v>296</v>
      </c>
      <c r="B301" s="9" t="str">
        <f>"00466909"</f>
        <v>00466909</v>
      </c>
    </row>
    <row r="302" spans="1:2" x14ac:dyDescent="0.25">
      <c r="A302" s="7">
        <v>297</v>
      </c>
      <c r="B302" s="9" t="str">
        <f>"00468073"</f>
        <v>00468073</v>
      </c>
    </row>
    <row r="303" spans="1:2" x14ac:dyDescent="0.25">
      <c r="A303" s="7">
        <v>298</v>
      </c>
      <c r="B303" s="9" t="str">
        <f>"00468442"</f>
        <v>00468442</v>
      </c>
    </row>
    <row r="304" spans="1:2" x14ac:dyDescent="0.25">
      <c r="A304" s="7">
        <v>299</v>
      </c>
      <c r="B304" s="9" t="str">
        <f>"00468853"</f>
        <v>00468853</v>
      </c>
    </row>
    <row r="305" spans="1:2" x14ac:dyDescent="0.25">
      <c r="A305" s="7">
        <v>300</v>
      </c>
      <c r="B305" s="9" t="str">
        <f>"00469104"</f>
        <v>00469104</v>
      </c>
    </row>
    <row r="306" spans="1:2" x14ac:dyDescent="0.25">
      <c r="A306" s="7">
        <v>301</v>
      </c>
      <c r="B306" s="9" t="str">
        <f>"00477193"</f>
        <v>00477193</v>
      </c>
    </row>
    <row r="307" spans="1:2" x14ac:dyDescent="0.25">
      <c r="A307" s="7">
        <v>302</v>
      </c>
      <c r="B307" s="9" t="str">
        <f>"00478947"</f>
        <v>00478947</v>
      </c>
    </row>
    <row r="308" spans="1:2" x14ac:dyDescent="0.25">
      <c r="A308" s="7">
        <v>303</v>
      </c>
      <c r="B308" s="9" t="str">
        <f>"00479220"</f>
        <v>00479220</v>
      </c>
    </row>
    <row r="309" spans="1:2" x14ac:dyDescent="0.25">
      <c r="A309" s="7">
        <v>304</v>
      </c>
      <c r="B309" s="9" t="str">
        <f>"00479731"</f>
        <v>00479731</v>
      </c>
    </row>
    <row r="310" spans="1:2" x14ac:dyDescent="0.25">
      <c r="A310" s="7">
        <v>305</v>
      </c>
      <c r="B310" s="9" t="str">
        <f>"00481523"</f>
        <v>00481523</v>
      </c>
    </row>
    <row r="311" spans="1:2" x14ac:dyDescent="0.25">
      <c r="A311" s="7">
        <v>306</v>
      </c>
      <c r="B311" s="9" t="str">
        <f>"00483461"</f>
        <v>00483461</v>
      </c>
    </row>
    <row r="312" spans="1:2" x14ac:dyDescent="0.25">
      <c r="A312" s="7">
        <v>307</v>
      </c>
      <c r="B312" s="9" t="str">
        <f>"00484296"</f>
        <v>00484296</v>
      </c>
    </row>
    <row r="313" spans="1:2" x14ac:dyDescent="0.25">
      <c r="A313" s="7">
        <v>308</v>
      </c>
      <c r="B313" s="9" t="str">
        <f>"00484550"</f>
        <v>00484550</v>
      </c>
    </row>
    <row r="314" spans="1:2" x14ac:dyDescent="0.25">
      <c r="A314" s="7">
        <v>309</v>
      </c>
      <c r="B314" s="9" t="str">
        <f>"00489448"</f>
        <v>00489448</v>
      </c>
    </row>
    <row r="315" spans="1:2" x14ac:dyDescent="0.25">
      <c r="A315" s="7">
        <v>310</v>
      </c>
      <c r="B315" s="9" t="str">
        <f>"00490946"</f>
        <v>00490946</v>
      </c>
    </row>
    <row r="316" spans="1:2" x14ac:dyDescent="0.25">
      <c r="A316" s="7">
        <v>311</v>
      </c>
      <c r="B316" s="9" t="str">
        <f>"00491520"</f>
        <v>00491520</v>
      </c>
    </row>
    <row r="317" spans="1:2" x14ac:dyDescent="0.25">
      <c r="A317" s="7">
        <v>312</v>
      </c>
      <c r="B317" s="9" t="str">
        <f>"00493732"</f>
        <v>00493732</v>
      </c>
    </row>
    <row r="318" spans="1:2" x14ac:dyDescent="0.25">
      <c r="A318" s="7">
        <v>313</v>
      </c>
      <c r="B318" s="9" t="str">
        <f>"00495527"</f>
        <v>00495527</v>
      </c>
    </row>
    <row r="319" spans="1:2" x14ac:dyDescent="0.25">
      <c r="A319" s="7">
        <v>314</v>
      </c>
      <c r="B319" s="9" t="str">
        <f>"00498042"</f>
        <v>00498042</v>
      </c>
    </row>
    <row r="320" spans="1:2" x14ac:dyDescent="0.25">
      <c r="A320" s="7">
        <v>315</v>
      </c>
      <c r="B320" s="9" t="str">
        <f>"00498426"</f>
        <v>00498426</v>
      </c>
    </row>
    <row r="321" spans="1:2" x14ac:dyDescent="0.25">
      <c r="A321" s="7">
        <v>316</v>
      </c>
      <c r="B321" s="9" t="str">
        <f>"00499811"</f>
        <v>00499811</v>
      </c>
    </row>
    <row r="322" spans="1:2" x14ac:dyDescent="0.25">
      <c r="A322" s="7">
        <v>317</v>
      </c>
      <c r="B322" s="9" t="str">
        <f>"00502727"</f>
        <v>00502727</v>
      </c>
    </row>
    <row r="323" spans="1:2" x14ac:dyDescent="0.25">
      <c r="A323" s="7">
        <v>318</v>
      </c>
      <c r="B323" s="9" t="str">
        <f>"00504861"</f>
        <v>00504861</v>
      </c>
    </row>
    <row r="324" spans="1:2" x14ac:dyDescent="0.25">
      <c r="A324" s="7">
        <v>319</v>
      </c>
      <c r="B324" s="9" t="str">
        <f>"00506653"</f>
        <v>00506653</v>
      </c>
    </row>
    <row r="325" spans="1:2" x14ac:dyDescent="0.25">
      <c r="A325" s="7">
        <v>320</v>
      </c>
      <c r="B325" s="9" t="str">
        <f>"00508674"</f>
        <v>00508674</v>
      </c>
    </row>
    <row r="326" spans="1:2" x14ac:dyDescent="0.25">
      <c r="A326" s="7">
        <v>321</v>
      </c>
      <c r="B326" s="9" t="str">
        <f>"00509073"</f>
        <v>00509073</v>
      </c>
    </row>
    <row r="327" spans="1:2" x14ac:dyDescent="0.25">
      <c r="A327" s="7">
        <v>322</v>
      </c>
      <c r="B327" s="9" t="str">
        <f>"00513065"</f>
        <v>00513065</v>
      </c>
    </row>
    <row r="328" spans="1:2" x14ac:dyDescent="0.25">
      <c r="A328" s="7">
        <v>323</v>
      </c>
      <c r="B328" s="9" t="str">
        <f>"00516430"</f>
        <v>00516430</v>
      </c>
    </row>
    <row r="329" spans="1:2" x14ac:dyDescent="0.25">
      <c r="A329" s="7">
        <v>324</v>
      </c>
      <c r="B329" s="9" t="str">
        <f>"00518432"</f>
        <v>00518432</v>
      </c>
    </row>
    <row r="330" spans="1:2" x14ac:dyDescent="0.25">
      <c r="A330" s="7">
        <v>325</v>
      </c>
      <c r="B330" s="9" t="str">
        <f>"00518838"</f>
        <v>00518838</v>
      </c>
    </row>
    <row r="331" spans="1:2" x14ac:dyDescent="0.25">
      <c r="A331" s="7">
        <v>326</v>
      </c>
      <c r="B331" s="9" t="str">
        <f>"00521939"</f>
        <v>00521939</v>
      </c>
    </row>
    <row r="332" spans="1:2" x14ac:dyDescent="0.25">
      <c r="A332" s="7">
        <v>327</v>
      </c>
      <c r="B332" s="9" t="str">
        <f>"00523296"</f>
        <v>00523296</v>
      </c>
    </row>
    <row r="333" spans="1:2" x14ac:dyDescent="0.25">
      <c r="A333" s="7">
        <v>328</v>
      </c>
      <c r="B333" s="9" t="str">
        <f>"00528723"</f>
        <v>00528723</v>
      </c>
    </row>
    <row r="334" spans="1:2" x14ac:dyDescent="0.25">
      <c r="A334" s="7">
        <v>329</v>
      </c>
      <c r="B334" s="9" t="str">
        <f>"00537210"</f>
        <v>00537210</v>
      </c>
    </row>
    <row r="335" spans="1:2" x14ac:dyDescent="0.25">
      <c r="A335" s="7">
        <v>330</v>
      </c>
      <c r="B335" s="9" t="str">
        <f>"00538462"</f>
        <v>00538462</v>
      </c>
    </row>
    <row r="336" spans="1:2" x14ac:dyDescent="0.25">
      <c r="A336" s="7">
        <v>331</v>
      </c>
      <c r="B336" s="9" t="str">
        <f>"00538780"</f>
        <v>00538780</v>
      </c>
    </row>
    <row r="337" spans="1:2" x14ac:dyDescent="0.25">
      <c r="A337" s="7">
        <v>332</v>
      </c>
      <c r="B337" s="9" t="str">
        <f>"00538998"</f>
        <v>00538998</v>
      </c>
    </row>
    <row r="338" spans="1:2" x14ac:dyDescent="0.25">
      <c r="A338" s="7">
        <v>333</v>
      </c>
      <c r="B338" s="9" t="str">
        <f>"00539519"</f>
        <v>00539519</v>
      </c>
    </row>
    <row r="339" spans="1:2" x14ac:dyDescent="0.25">
      <c r="A339" s="7">
        <v>334</v>
      </c>
      <c r="B339" s="9" t="str">
        <f>"00543565"</f>
        <v>00543565</v>
      </c>
    </row>
    <row r="340" spans="1:2" x14ac:dyDescent="0.25">
      <c r="A340" s="7">
        <v>335</v>
      </c>
      <c r="B340" s="9" t="str">
        <f>"00544731"</f>
        <v>00544731</v>
      </c>
    </row>
    <row r="341" spans="1:2" x14ac:dyDescent="0.25">
      <c r="A341" s="7">
        <v>336</v>
      </c>
      <c r="B341" s="9" t="str">
        <f>"00545791"</f>
        <v>00545791</v>
      </c>
    </row>
    <row r="342" spans="1:2" x14ac:dyDescent="0.25">
      <c r="A342" s="7">
        <v>337</v>
      </c>
      <c r="B342" s="9" t="str">
        <f>"00545890"</f>
        <v>00545890</v>
      </c>
    </row>
    <row r="343" spans="1:2" x14ac:dyDescent="0.25">
      <c r="A343" s="7">
        <v>338</v>
      </c>
      <c r="B343" s="9" t="str">
        <f>"00547022"</f>
        <v>00547022</v>
      </c>
    </row>
    <row r="344" spans="1:2" x14ac:dyDescent="0.25">
      <c r="A344" s="7">
        <v>339</v>
      </c>
      <c r="B344" s="9" t="str">
        <f>"00547940"</f>
        <v>00547940</v>
      </c>
    </row>
    <row r="345" spans="1:2" x14ac:dyDescent="0.25">
      <c r="A345" s="7">
        <v>340</v>
      </c>
      <c r="B345" s="9" t="str">
        <f>"00549013"</f>
        <v>00549013</v>
      </c>
    </row>
    <row r="346" spans="1:2" x14ac:dyDescent="0.25">
      <c r="A346" s="7">
        <v>341</v>
      </c>
      <c r="B346" s="9" t="str">
        <f>"00549306"</f>
        <v>00549306</v>
      </c>
    </row>
    <row r="347" spans="1:2" x14ac:dyDescent="0.25">
      <c r="A347" s="7">
        <v>342</v>
      </c>
      <c r="B347" s="9" t="str">
        <f>"00551057"</f>
        <v>00551057</v>
      </c>
    </row>
    <row r="348" spans="1:2" x14ac:dyDescent="0.25">
      <c r="A348" s="7">
        <v>343</v>
      </c>
      <c r="B348" s="9" t="str">
        <f>"00551241"</f>
        <v>00551241</v>
      </c>
    </row>
    <row r="349" spans="1:2" x14ac:dyDescent="0.25">
      <c r="A349" s="7">
        <v>344</v>
      </c>
      <c r="B349" s="9" t="str">
        <f>"00551924"</f>
        <v>00551924</v>
      </c>
    </row>
    <row r="350" spans="1:2" x14ac:dyDescent="0.25">
      <c r="A350" s="7">
        <v>345</v>
      </c>
      <c r="B350" s="9" t="str">
        <f>"00552819"</f>
        <v>00552819</v>
      </c>
    </row>
    <row r="351" spans="1:2" x14ac:dyDescent="0.25">
      <c r="A351" s="7">
        <v>346</v>
      </c>
      <c r="B351" s="9" t="str">
        <f>"00553480"</f>
        <v>00553480</v>
      </c>
    </row>
    <row r="352" spans="1:2" x14ac:dyDescent="0.25">
      <c r="A352" s="7">
        <v>347</v>
      </c>
      <c r="B352" s="9" t="str">
        <f>"00554604"</f>
        <v>00554604</v>
      </c>
    </row>
    <row r="353" spans="1:2" x14ac:dyDescent="0.25">
      <c r="A353" s="7">
        <v>348</v>
      </c>
      <c r="B353" s="9" t="str">
        <f>"00559360"</f>
        <v>00559360</v>
      </c>
    </row>
    <row r="354" spans="1:2" x14ac:dyDescent="0.25">
      <c r="A354" s="7">
        <v>349</v>
      </c>
      <c r="B354" s="9" t="str">
        <f>"00565161"</f>
        <v>00565161</v>
      </c>
    </row>
    <row r="355" spans="1:2" x14ac:dyDescent="0.25">
      <c r="A355" s="7">
        <v>350</v>
      </c>
      <c r="B355" s="9" t="str">
        <f>"00566878"</f>
        <v>00566878</v>
      </c>
    </row>
    <row r="356" spans="1:2" x14ac:dyDescent="0.25">
      <c r="A356" s="7">
        <v>351</v>
      </c>
      <c r="B356" s="9" t="str">
        <f>"00566949"</f>
        <v>00566949</v>
      </c>
    </row>
    <row r="357" spans="1:2" x14ac:dyDescent="0.25">
      <c r="A357" s="7">
        <v>352</v>
      </c>
      <c r="B357" s="9" t="str">
        <f>"00568369"</f>
        <v>00568369</v>
      </c>
    </row>
    <row r="358" spans="1:2" x14ac:dyDescent="0.25">
      <c r="A358" s="7">
        <v>353</v>
      </c>
      <c r="B358" s="9" t="str">
        <f>"00580796"</f>
        <v>00580796</v>
      </c>
    </row>
    <row r="359" spans="1:2" x14ac:dyDescent="0.25">
      <c r="A359" s="7">
        <v>354</v>
      </c>
      <c r="B359" s="9" t="str">
        <f>"00582676"</f>
        <v>00582676</v>
      </c>
    </row>
    <row r="360" spans="1:2" x14ac:dyDescent="0.25">
      <c r="A360" s="7">
        <v>355</v>
      </c>
      <c r="B360" s="9" t="str">
        <f>"00588407"</f>
        <v>00588407</v>
      </c>
    </row>
    <row r="361" spans="1:2" x14ac:dyDescent="0.25">
      <c r="A361" s="7">
        <v>356</v>
      </c>
      <c r="B361" s="9" t="str">
        <f>"00592986"</f>
        <v>00592986</v>
      </c>
    </row>
    <row r="362" spans="1:2" x14ac:dyDescent="0.25">
      <c r="A362" s="7">
        <v>357</v>
      </c>
      <c r="B362" s="9" t="str">
        <f>"00598754"</f>
        <v>00598754</v>
      </c>
    </row>
    <row r="363" spans="1:2" x14ac:dyDescent="0.25">
      <c r="A363" s="7">
        <v>358</v>
      </c>
      <c r="B363" s="9" t="str">
        <f>"00600788"</f>
        <v>00600788</v>
      </c>
    </row>
    <row r="364" spans="1:2" x14ac:dyDescent="0.25">
      <c r="A364" s="7">
        <v>359</v>
      </c>
      <c r="B364" s="9" t="str">
        <f>"00603230"</f>
        <v>00603230</v>
      </c>
    </row>
    <row r="365" spans="1:2" x14ac:dyDescent="0.25">
      <c r="A365" s="7">
        <v>360</v>
      </c>
      <c r="B365" s="9" t="str">
        <f>"00603467"</f>
        <v>00603467</v>
      </c>
    </row>
    <row r="366" spans="1:2" x14ac:dyDescent="0.25">
      <c r="A366" s="7">
        <v>361</v>
      </c>
      <c r="B366" s="9" t="str">
        <f>"00605070"</f>
        <v>00605070</v>
      </c>
    </row>
    <row r="367" spans="1:2" x14ac:dyDescent="0.25">
      <c r="A367" s="7">
        <v>362</v>
      </c>
      <c r="B367" s="9" t="str">
        <f>"00606563"</f>
        <v>00606563</v>
      </c>
    </row>
    <row r="368" spans="1:2" x14ac:dyDescent="0.25">
      <c r="A368" s="7">
        <v>363</v>
      </c>
      <c r="B368" s="9" t="str">
        <f>"00607819"</f>
        <v>00607819</v>
      </c>
    </row>
    <row r="369" spans="1:2" x14ac:dyDescent="0.25">
      <c r="A369" s="7">
        <v>364</v>
      </c>
      <c r="B369" s="9" t="str">
        <f>"00614474"</f>
        <v>00614474</v>
      </c>
    </row>
    <row r="370" spans="1:2" x14ac:dyDescent="0.25">
      <c r="A370" s="7">
        <v>365</v>
      </c>
      <c r="B370" s="9" t="str">
        <f>"00619429"</f>
        <v>00619429</v>
      </c>
    </row>
    <row r="371" spans="1:2" x14ac:dyDescent="0.25">
      <c r="A371" s="7">
        <v>366</v>
      </c>
      <c r="B371" s="9" t="str">
        <f>"00620301"</f>
        <v>00620301</v>
      </c>
    </row>
    <row r="372" spans="1:2" x14ac:dyDescent="0.25">
      <c r="A372" s="7">
        <v>367</v>
      </c>
      <c r="B372" s="9" t="str">
        <f>"00620363"</f>
        <v>00620363</v>
      </c>
    </row>
    <row r="373" spans="1:2" x14ac:dyDescent="0.25">
      <c r="A373" s="7">
        <v>368</v>
      </c>
      <c r="B373" s="9" t="str">
        <f>"00620997"</f>
        <v>00620997</v>
      </c>
    </row>
    <row r="374" spans="1:2" x14ac:dyDescent="0.25">
      <c r="A374" s="7">
        <v>369</v>
      </c>
      <c r="B374" s="9" t="str">
        <f>"00622797"</f>
        <v>00622797</v>
      </c>
    </row>
    <row r="375" spans="1:2" x14ac:dyDescent="0.25">
      <c r="A375" s="7">
        <v>370</v>
      </c>
      <c r="B375" s="9" t="str">
        <f>"00623239"</f>
        <v>00623239</v>
      </c>
    </row>
    <row r="376" spans="1:2" x14ac:dyDescent="0.25">
      <c r="A376" s="7">
        <v>371</v>
      </c>
      <c r="B376" s="9" t="str">
        <f>"00623702"</f>
        <v>00623702</v>
      </c>
    </row>
    <row r="377" spans="1:2" x14ac:dyDescent="0.25">
      <c r="A377" s="7">
        <v>372</v>
      </c>
      <c r="B377" s="9" t="str">
        <f>"00624002"</f>
        <v>00624002</v>
      </c>
    </row>
    <row r="378" spans="1:2" x14ac:dyDescent="0.25">
      <c r="A378" s="7">
        <v>373</v>
      </c>
      <c r="B378" s="9" t="str">
        <f>"00625162"</f>
        <v>00625162</v>
      </c>
    </row>
    <row r="379" spans="1:2" x14ac:dyDescent="0.25">
      <c r="A379" s="7">
        <v>374</v>
      </c>
      <c r="B379" s="9" t="str">
        <f>"00627121"</f>
        <v>00627121</v>
      </c>
    </row>
    <row r="380" spans="1:2" x14ac:dyDescent="0.25">
      <c r="A380" s="7">
        <v>375</v>
      </c>
      <c r="B380" s="9" t="str">
        <f>"00628378"</f>
        <v>00628378</v>
      </c>
    </row>
    <row r="381" spans="1:2" x14ac:dyDescent="0.25">
      <c r="A381" s="7">
        <v>376</v>
      </c>
      <c r="B381" s="9" t="str">
        <f>"00633437"</f>
        <v>00633437</v>
      </c>
    </row>
    <row r="382" spans="1:2" x14ac:dyDescent="0.25">
      <c r="A382" s="7">
        <v>377</v>
      </c>
      <c r="B382" s="9" t="str">
        <f>"00638206"</f>
        <v>00638206</v>
      </c>
    </row>
    <row r="383" spans="1:2" x14ac:dyDescent="0.25">
      <c r="A383" s="7">
        <v>378</v>
      </c>
      <c r="B383" s="9" t="str">
        <f>"00639821"</f>
        <v>00639821</v>
      </c>
    </row>
    <row r="384" spans="1:2" x14ac:dyDescent="0.25">
      <c r="A384" s="7">
        <v>379</v>
      </c>
      <c r="B384" s="9" t="str">
        <f>"00640500"</f>
        <v>00640500</v>
      </c>
    </row>
    <row r="385" spans="1:2" x14ac:dyDescent="0.25">
      <c r="A385" s="7">
        <v>380</v>
      </c>
      <c r="B385" s="9" t="str">
        <f>"00641967"</f>
        <v>00641967</v>
      </c>
    </row>
    <row r="386" spans="1:2" x14ac:dyDescent="0.25">
      <c r="A386" s="7">
        <v>381</v>
      </c>
      <c r="B386" s="9" t="str">
        <f>"00642282"</f>
        <v>00642282</v>
      </c>
    </row>
    <row r="387" spans="1:2" x14ac:dyDescent="0.25">
      <c r="A387" s="7">
        <v>382</v>
      </c>
      <c r="B387" s="9" t="str">
        <f>"00644614"</f>
        <v>00644614</v>
      </c>
    </row>
    <row r="388" spans="1:2" x14ac:dyDescent="0.25">
      <c r="A388" s="7">
        <v>383</v>
      </c>
      <c r="B388" s="9" t="str">
        <f>"00644949"</f>
        <v>00644949</v>
      </c>
    </row>
    <row r="389" spans="1:2" x14ac:dyDescent="0.25">
      <c r="A389" s="7">
        <v>384</v>
      </c>
      <c r="B389" s="9" t="str">
        <f>"00652587"</f>
        <v>00652587</v>
      </c>
    </row>
    <row r="390" spans="1:2" x14ac:dyDescent="0.25">
      <c r="A390" s="7">
        <v>385</v>
      </c>
      <c r="B390" s="9" t="str">
        <f>"00654574"</f>
        <v>00654574</v>
      </c>
    </row>
    <row r="391" spans="1:2" x14ac:dyDescent="0.25">
      <c r="A391" s="7">
        <v>386</v>
      </c>
      <c r="B391" s="9" t="str">
        <f>"00655092"</f>
        <v>00655092</v>
      </c>
    </row>
    <row r="392" spans="1:2" x14ac:dyDescent="0.25">
      <c r="A392" s="7">
        <v>387</v>
      </c>
      <c r="B392" s="9" t="str">
        <f>"00655595"</f>
        <v>00655595</v>
      </c>
    </row>
    <row r="393" spans="1:2" x14ac:dyDescent="0.25">
      <c r="A393" s="7">
        <v>388</v>
      </c>
      <c r="B393" s="9" t="str">
        <f>"00655835"</f>
        <v>00655835</v>
      </c>
    </row>
    <row r="394" spans="1:2" x14ac:dyDescent="0.25">
      <c r="A394" s="7">
        <v>389</v>
      </c>
      <c r="B394" s="9" t="str">
        <f>"00660919"</f>
        <v>00660919</v>
      </c>
    </row>
    <row r="395" spans="1:2" x14ac:dyDescent="0.25">
      <c r="A395" s="7">
        <v>390</v>
      </c>
      <c r="B395" s="9" t="str">
        <f>"00661693"</f>
        <v>00661693</v>
      </c>
    </row>
    <row r="396" spans="1:2" x14ac:dyDescent="0.25">
      <c r="A396" s="7">
        <v>391</v>
      </c>
      <c r="B396" s="9" t="str">
        <f>"00666985"</f>
        <v>00666985</v>
      </c>
    </row>
    <row r="397" spans="1:2" x14ac:dyDescent="0.25">
      <c r="A397" s="7">
        <v>392</v>
      </c>
      <c r="B397" s="9" t="str">
        <f>"00667438"</f>
        <v>00667438</v>
      </c>
    </row>
    <row r="398" spans="1:2" x14ac:dyDescent="0.25">
      <c r="A398" s="7">
        <v>393</v>
      </c>
      <c r="B398" s="9" t="str">
        <f>"00676192"</f>
        <v>00676192</v>
      </c>
    </row>
    <row r="399" spans="1:2" x14ac:dyDescent="0.25">
      <c r="A399" s="7">
        <v>394</v>
      </c>
      <c r="B399" s="9" t="str">
        <f>"00679180"</f>
        <v>00679180</v>
      </c>
    </row>
    <row r="400" spans="1:2" x14ac:dyDescent="0.25">
      <c r="A400" s="7">
        <v>395</v>
      </c>
      <c r="B400" s="9" t="str">
        <f>"00686395"</f>
        <v>00686395</v>
      </c>
    </row>
    <row r="401" spans="1:2" x14ac:dyDescent="0.25">
      <c r="A401" s="7">
        <v>396</v>
      </c>
      <c r="B401" s="9" t="str">
        <f>"00692062"</f>
        <v>00692062</v>
      </c>
    </row>
    <row r="402" spans="1:2" x14ac:dyDescent="0.25">
      <c r="A402" s="7">
        <v>397</v>
      </c>
      <c r="B402" s="9" t="str">
        <f>"00692881"</f>
        <v>00692881</v>
      </c>
    </row>
    <row r="403" spans="1:2" x14ac:dyDescent="0.25">
      <c r="A403" s="7">
        <v>398</v>
      </c>
      <c r="B403" s="9" t="str">
        <f>"00693822"</f>
        <v>00693822</v>
      </c>
    </row>
    <row r="404" spans="1:2" x14ac:dyDescent="0.25">
      <c r="A404" s="7">
        <v>399</v>
      </c>
      <c r="B404" s="9" t="str">
        <f>"00704831"</f>
        <v>00704831</v>
      </c>
    </row>
    <row r="405" spans="1:2" x14ac:dyDescent="0.25">
      <c r="A405" s="7">
        <v>400</v>
      </c>
      <c r="B405" s="9" t="str">
        <f>"00705372"</f>
        <v>00705372</v>
      </c>
    </row>
    <row r="406" spans="1:2" x14ac:dyDescent="0.25">
      <c r="A406" s="7">
        <v>401</v>
      </c>
      <c r="B406" s="9" t="str">
        <f>"00708614"</f>
        <v>00708614</v>
      </c>
    </row>
    <row r="407" spans="1:2" x14ac:dyDescent="0.25">
      <c r="A407" s="7">
        <v>402</v>
      </c>
      <c r="B407" s="9" t="str">
        <f>"00708998"</f>
        <v>00708998</v>
      </c>
    </row>
    <row r="408" spans="1:2" x14ac:dyDescent="0.25">
      <c r="A408" s="7">
        <v>403</v>
      </c>
      <c r="B408" s="9" t="str">
        <f>"00709899"</f>
        <v>00709899</v>
      </c>
    </row>
    <row r="409" spans="1:2" x14ac:dyDescent="0.25">
      <c r="A409" s="7">
        <v>404</v>
      </c>
      <c r="B409" s="9" t="str">
        <f>"00710210"</f>
        <v>00710210</v>
      </c>
    </row>
    <row r="410" spans="1:2" x14ac:dyDescent="0.25">
      <c r="A410" s="7">
        <v>405</v>
      </c>
      <c r="B410" s="9" t="str">
        <f>"00711662"</f>
        <v>00711662</v>
      </c>
    </row>
    <row r="411" spans="1:2" x14ac:dyDescent="0.25">
      <c r="A411" s="7">
        <v>406</v>
      </c>
      <c r="B411" s="9" t="str">
        <f>"00712453"</f>
        <v>00712453</v>
      </c>
    </row>
    <row r="412" spans="1:2" x14ac:dyDescent="0.25">
      <c r="A412" s="7">
        <v>407</v>
      </c>
      <c r="B412" s="9" t="str">
        <f>"00713558"</f>
        <v>00713558</v>
      </c>
    </row>
    <row r="413" spans="1:2" x14ac:dyDescent="0.25">
      <c r="A413" s="7">
        <v>408</v>
      </c>
      <c r="B413" s="9" t="str">
        <f>"00713900"</f>
        <v>00713900</v>
      </c>
    </row>
    <row r="414" spans="1:2" x14ac:dyDescent="0.25">
      <c r="A414" s="7">
        <v>409</v>
      </c>
      <c r="B414" s="9" t="str">
        <f>"00714072"</f>
        <v>00714072</v>
      </c>
    </row>
    <row r="415" spans="1:2" x14ac:dyDescent="0.25">
      <c r="A415" s="7">
        <v>410</v>
      </c>
      <c r="B415" s="9" t="str">
        <f>"00714461"</f>
        <v>00714461</v>
      </c>
    </row>
    <row r="416" spans="1:2" x14ac:dyDescent="0.25">
      <c r="A416" s="7">
        <v>411</v>
      </c>
      <c r="B416" s="9" t="str">
        <f>"00714723"</f>
        <v>00714723</v>
      </c>
    </row>
    <row r="417" spans="1:2" x14ac:dyDescent="0.25">
      <c r="A417" s="7">
        <v>412</v>
      </c>
      <c r="B417" s="9" t="str">
        <f>"00714888"</f>
        <v>00714888</v>
      </c>
    </row>
    <row r="418" spans="1:2" x14ac:dyDescent="0.25">
      <c r="A418" s="7">
        <v>413</v>
      </c>
      <c r="B418" s="9" t="str">
        <f>"00714918"</f>
        <v>00714918</v>
      </c>
    </row>
    <row r="419" spans="1:2" x14ac:dyDescent="0.25">
      <c r="A419" s="7">
        <v>414</v>
      </c>
      <c r="B419" s="9" t="str">
        <f>"00714969"</f>
        <v>00714969</v>
      </c>
    </row>
    <row r="420" spans="1:2" x14ac:dyDescent="0.25">
      <c r="A420" s="7">
        <v>415</v>
      </c>
      <c r="B420" s="9" t="str">
        <f>"00715039"</f>
        <v>00715039</v>
      </c>
    </row>
    <row r="421" spans="1:2" x14ac:dyDescent="0.25">
      <c r="A421" s="7">
        <v>416</v>
      </c>
      <c r="B421" s="9" t="str">
        <f>"00715337"</f>
        <v>00715337</v>
      </c>
    </row>
    <row r="422" spans="1:2" x14ac:dyDescent="0.25">
      <c r="A422" s="7">
        <v>417</v>
      </c>
      <c r="B422" s="9" t="str">
        <f>"00715709"</f>
        <v>00715709</v>
      </c>
    </row>
    <row r="423" spans="1:2" x14ac:dyDescent="0.25">
      <c r="A423" s="7">
        <v>418</v>
      </c>
      <c r="B423" s="9" t="str">
        <f>"00715717"</f>
        <v>00715717</v>
      </c>
    </row>
    <row r="424" spans="1:2" x14ac:dyDescent="0.25">
      <c r="A424" s="7">
        <v>419</v>
      </c>
      <c r="B424" s="9" t="str">
        <f>"00716068"</f>
        <v>00716068</v>
      </c>
    </row>
    <row r="425" spans="1:2" x14ac:dyDescent="0.25">
      <c r="A425" s="7">
        <v>420</v>
      </c>
      <c r="B425" s="9" t="str">
        <f>"00716093"</f>
        <v>00716093</v>
      </c>
    </row>
    <row r="426" spans="1:2" x14ac:dyDescent="0.25">
      <c r="A426" s="7">
        <v>421</v>
      </c>
      <c r="B426" s="9" t="str">
        <f>"00717094"</f>
        <v>00717094</v>
      </c>
    </row>
    <row r="427" spans="1:2" x14ac:dyDescent="0.25">
      <c r="A427" s="7">
        <v>422</v>
      </c>
      <c r="B427" s="9" t="str">
        <f>"00725347"</f>
        <v>00725347</v>
      </c>
    </row>
    <row r="428" spans="1:2" x14ac:dyDescent="0.25">
      <c r="A428" s="7">
        <v>423</v>
      </c>
      <c r="B428" s="9" t="str">
        <f>"00725421"</f>
        <v>00725421</v>
      </c>
    </row>
    <row r="429" spans="1:2" x14ac:dyDescent="0.25">
      <c r="A429" s="7">
        <v>424</v>
      </c>
      <c r="B429" s="9" t="str">
        <f>"00726281"</f>
        <v>00726281</v>
      </c>
    </row>
    <row r="430" spans="1:2" x14ac:dyDescent="0.25">
      <c r="A430" s="7">
        <v>425</v>
      </c>
      <c r="B430" s="9" t="str">
        <f>"00733994"</f>
        <v>00733994</v>
      </c>
    </row>
    <row r="431" spans="1:2" x14ac:dyDescent="0.25">
      <c r="A431" s="7">
        <v>426</v>
      </c>
      <c r="B431" s="9" t="str">
        <f>"00734355"</f>
        <v>00734355</v>
      </c>
    </row>
    <row r="432" spans="1:2" x14ac:dyDescent="0.25">
      <c r="A432" s="7">
        <v>427</v>
      </c>
      <c r="B432" s="9" t="str">
        <f>"00736794"</f>
        <v>00736794</v>
      </c>
    </row>
    <row r="433" spans="1:2" x14ac:dyDescent="0.25">
      <c r="A433" s="7">
        <v>428</v>
      </c>
      <c r="B433" s="9" t="str">
        <f>"00741663"</f>
        <v>00741663</v>
      </c>
    </row>
    <row r="434" spans="1:2" x14ac:dyDescent="0.25">
      <c r="A434" s="7">
        <v>429</v>
      </c>
      <c r="B434" s="9" t="str">
        <f>"00741834"</f>
        <v>00741834</v>
      </c>
    </row>
    <row r="435" spans="1:2" x14ac:dyDescent="0.25">
      <c r="A435" s="7">
        <v>430</v>
      </c>
      <c r="B435" s="9" t="str">
        <f>"00741996"</f>
        <v>00741996</v>
      </c>
    </row>
    <row r="436" spans="1:2" x14ac:dyDescent="0.25">
      <c r="A436" s="7">
        <v>431</v>
      </c>
      <c r="B436" s="9" t="str">
        <f>"00744174"</f>
        <v>00744174</v>
      </c>
    </row>
    <row r="437" spans="1:2" x14ac:dyDescent="0.25">
      <c r="A437" s="7">
        <v>432</v>
      </c>
      <c r="B437" s="9" t="str">
        <f>"00747678"</f>
        <v>00747678</v>
      </c>
    </row>
    <row r="438" spans="1:2" x14ac:dyDescent="0.25">
      <c r="A438" s="7">
        <v>433</v>
      </c>
      <c r="B438" s="9" t="str">
        <f>"00748380"</f>
        <v>00748380</v>
      </c>
    </row>
    <row r="439" spans="1:2" x14ac:dyDescent="0.25">
      <c r="A439" s="7">
        <v>434</v>
      </c>
      <c r="B439" s="9" t="str">
        <f>"00757281"</f>
        <v>00757281</v>
      </c>
    </row>
    <row r="440" spans="1:2" x14ac:dyDescent="0.25">
      <c r="A440" s="7">
        <v>435</v>
      </c>
      <c r="B440" s="9" t="str">
        <f>"00757722"</f>
        <v>00757722</v>
      </c>
    </row>
    <row r="441" spans="1:2" x14ac:dyDescent="0.25">
      <c r="A441" s="7">
        <v>436</v>
      </c>
      <c r="B441" s="9" t="str">
        <f>"00758354"</f>
        <v>00758354</v>
      </c>
    </row>
    <row r="442" spans="1:2" x14ac:dyDescent="0.25">
      <c r="A442" s="7">
        <v>437</v>
      </c>
      <c r="B442" s="9" t="str">
        <f>"00758852"</f>
        <v>00758852</v>
      </c>
    </row>
    <row r="443" spans="1:2" x14ac:dyDescent="0.25">
      <c r="A443" s="7">
        <v>438</v>
      </c>
      <c r="B443" s="9" t="str">
        <f>"00759330"</f>
        <v>00759330</v>
      </c>
    </row>
    <row r="444" spans="1:2" x14ac:dyDescent="0.25">
      <c r="A444" s="7">
        <v>439</v>
      </c>
      <c r="B444" s="9" t="str">
        <f>"00759358"</f>
        <v>00759358</v>
      </c>
    </row>
    <row r="445" spans="1:2" x14ac:dyDescent="0.25">
      <c r="A445" s="7">
        <v>440</v>
      </c>
      <c r="B445" s="9" t="str">
        <f>"00760326"</f>
        <v>00760326</v>
      </c>
    </row>
    <row r="446" spans="1:2" x14ac:dyDescent="0.25">
      <c r="A446" s="7">
        <v>441</v>
      </c>
      <c r="B446" s="9" t="str">
        <f>"00762131"</f>
        <v>00762131</v>
      </c>
    </row>
    <row r="447" spans="1:2" x14ac:dyDescent="0.25">
      <c r="A447" s="7">
        <v>442</v>
      </c>
      <c r="B447" s="9" t="str">
        <f>"00763146"</f>
        <v>00763146</v>
      </c>
    </row>
    <row r="448" spans="1:2" x14ac:dyDescent="0.25">
      <c r="A448" s="7">
        <v>443</v>
      </c>
      <c r="B448" s="9" t="str">
        <f>"00764532"</f>
        <v>00764532</v>
      </c>
    </row>
    <row r="449" spans="1:2" x14ac:dyDescent="0.25">
      <c r="A449" s="7">
        <v>444</v>
      </c>
      <c r="B449" s="9" t="str">
        <f>"00766113"</f>
        <v>00766113</v>
      </c>
    </row>
    <row r="450" spans="1:2" x14ac:dyDescent="0.25">
      <c r="A450" s="7">
        <v>445</v>
      </c>
      <c r="B450" s="9" t="str">
        <f>"00766670"</f>
        <v>00766670</v>
      </c>
    </row>
    <row r="451" spans="1:2" x14ac:dyDescent="0.25">
      <c r="A451" s="7">
        <v>446</v>
      </c>
      <c r="B451" s="9" t="str">
        <f>"00766802"</f>
        <v>00766802</v>
      </c>
    </row>
    <row r="452" spans="1:2" x14ac:dyDescent="0.25">
      <c r="A452" s="7">
        <v>447</v>
      </c>
      <c r="B452" s="9" t="str">
        <f>"00766928"</f>
        <v>00766928</v>
      </c>
    </row>
    <row r="453" spans="1:2" x14ac:dyDescent="0.25">
      <c r="A453" s="7">
        <v>448</v>
      </c>
      <c r="B453" s="9" t="str">
        <f>"00767761"</f>
        <v>00767761</v>
      </c>
    </row>
    <row r="454" spans="1:2" x14ac:dyDescent="0.25">
      <c r="A454" s="7">
        <v>449</v>
      </c>
      <c r="B454" s="9" t="str">
        <f>"00768047"</f>
        <v>00768047</v>
      </c>
    </row>
    <row r="455" spans="1:2" x14ac:dyDescent="0.25">
      <c r="A455" s="7">
        <v>450</v>
      </c>
      <c r="B455" s="9" t="str">
        <f>"00768594"</f>
        <v>00768594</v>
      </c>
    </row>
    <row r="456" spans="1:2" x14ac:dyDescent="0.25">
      <c r="A456" s="7">
        <v>451</v>
      </c>
      <c r="B456" s="9" t="str">
        <f>"00768933"</f>
        <v>00768933</v>
      </c>
    </row>
    <row r="457" spans="1:2" x14ac:dyDescent="0.25">
      <c r="A457" s="7">
        <v>452</v>
      </c>
      <c r="B457" s="9" t="str">
        <f>"00769492"</f>
        <v>00769492</v>
      </c>
    </row>
    <row r="458" spans="1:2" x14ac:dyDescent="0.25">
      <c r="A458" s="7">
        <v>453</v>
      </c>
      <c r="B458" s="9" t="str">
        <f>"00769795"</f>
        <v>00769795</v>
      </c>
    </row>
    <row r="459" spans="1:2" x14ac:dyDescent="0.25">
      <c r="A459" s="7">
        <v>454</v>
      </c>
      <c r="B459" s="9" t="str">
        <f>"00770111"</f>
        <v>00770111</v>
      </c>
    </row>
    <row r="460" spans="1:2" x14ac:dyDescent="0.25">
      <c r="A460" s="7">
        <v>455</v>
      </c>
      <c r="B460" s="9" t="str">
        <f>"00770250"</f>
        <v>00770250</v>
      </c>
    </row>
    <row r="461" spans="1:2" x14ac:dyDescent="0.25">
      <c r="A461" s="7">
        <v>456</v>
      </c>
      <c r="B461" s="9" t="str">
        <f>"00771554"</f>
        <v>00771554</v>
      </c>
    </row>
    <row r="462" spans="1:2" x14ac:dyDescent="0.25">
      <c r="A462" s="7">
        <v>457</v>
      </c>
      <c r="B462" s="9" t="str">
        <f>"00771588"</f>
        <v>00771588</v>
      </c>
    </row>
    <row r="463" spans="1:2" x14ac:dyDescent="0.25">
      <c r="A463" s="7">
        <v>458</v>
      </c>
      <c r="B463" s="9" t="str">
        <f>"00772654"</f>
        <v>00772654</v>
      </c>
    </row>
    <row r="464" spans="1:2" x14ac:dyDescent="0.25">
      <c r="A464" s="7">
        <v>459</v>
      </c>
      <c r="B464" s="9" t="str">
        <f>"00772711"</f>
        <v>00772711</v>
      </c>
    </row>
    <row r="465" spans="1:2" x14ac:dyDescent="0.25">
      <c r="A465" s="7">
        <v>460</v>
      </c>
      <c r="B465" s="9" t="str">
        <f>"00773808"</f>
        <v>00773808</v>
      </c>
    </row>
    <row r="466" spans="1:2" x14ac:dyDescent="0.25">
      <c r="A466" s="7">
        <v>461</v>
      </c>
      <c r="B466" s="9" t="str">
        <f>"00773872"</f>
        <v>00773872</v>
      </c>
    </row>
    <row r="467" spans="1:2" x14ac:dyDescent="0.25">
      <c r="A467" s="7">
        <v>462</v>
      </c>
      <c r="B467" s="9" t="str">
        <f>"00774990"</f>
        <v>00774990</v>
      </c>
    </row>
    <row r="468" spans="1:2" x14ac:dyDescent="0.25">
      <c r="A468" s="7">
        <v>463</v>
      </c>
      <c r="B468" s="9" t="str">
        <f>"00775245"</f>
        <v>00775245</v>
      </c>
    </row>
    <row r="469" spans="1:2" x14ac:dyDescent="0.25">
      <c r="A469" s="7">
        <v>464</v>
      </c>
      <c r="B469" s="9" t="str">
        <f>"00775557"</f>
        <v>00775557</v>
      </c>
    </row>
    <row r="470" spans="1:2" x14ac:dyDescent="0.25">
      <c r="A470" s="7">
        <v>465</v>
      </c>
      <c r="B470" s="9" t="str">
        <f>"00776082"</f>
        <v>00776082</v>
      </c>
    </row>
    <row r="471" spans="1:2" x14ac:dyDescent="0.25">
      <c r="A471" s="7">
        <v>466</v>
      </c>
      <c r="B471" s="9" t="str">
        <f>"00776890"</f>
        <v>00776890</v>
      </c>
    </row>
    <row r="472" spans="1:2" x14ac:dyDescent="0.25">
      <c r="A472" s="7">
        <v>467</v>
      </c>
      <c r="B472" s="9" t="str">
        <f>"00777456"</f>
        <v>00777456</v>
      </c>
    </row>
    <row r="473" spans="1:2" x14ac:dyDescent="0.25">
      <c r="A473" s="7">
        <v>468</v>
      </c>
      <c r="B473" s="9" t="str">
        <f>"00777756"</f>
        <v>00777756</v>
      </c>
    </row>
    <row r="474" spans="1:2" x14ac:dyDescent="0.25">
      <c r="A474" s="7">
        <v>469</v>
      </c>
      <c r="B474" s="9" t="str">
        <f>"00778477"</f>
        <v>00778477</v>
      </c>
    </row>
    <row r="475" spans="1:2" x14ac:dyDescent="0.25">
      <c r="A475" s="7">
        <v>470</v>
      </c>
      <c r="B475" s="9" t="str">
        <f>"00779561"</f>
        <v>00779561</v>
      </c>
    </row>
    <row r="476" spans="1:2" x14ac:dyDescent="0.25">
      <c r="A476" s="7">
        <v>471</v>
      </c>
      <c r="B476" s="9" t="str">
        <f>"00781102"</f>
        <v>00781102</v>
      </c>
    </row>
    <row r="477" spans="1:2" x14ac:dyDescent="0.25">
      <c r="A477" s="7">
        <v>472</v>
      </c>
      <c r="B477" s="9" t="str">
        <f>"00781213"</f>
        <v>00781213</v>
      </c>
    </row>
    <row r="478" spans="1:2" x14ac:dyDescent="0.25">
      <c r="A478" s="7">
        <v>473</v>
      </c>
      <c r="B478" s="9" t="str">
        <f>"00782761"</f>
        <v>00782761</v>
      </c>
    </row>
    <row r="479" spans="1:2" x14ac:dyDescent="0.25">
      <c r="A479" s="7">
        <v>474</v>
      </c>
      <c r="B479" s="9" t="str">
        <f>"00782857"</f>
        <v>00782857</v>
      </c>
    </row>
    <row r="480" spans="1:2" x14ac:dyDescent="0.25">
      <c r="A480" s="7">
        <v>475</v>
      </c>
      <c r="B480" s="9" t="str">
        <f>"00782895"</f>
        <v>00782895</v>
      </c>
    </row>
    <row r="481" spans="1:2" x14ac:dyDescent="0.25">
      <c r="A481" s="7">
        <v>476</v>
      </c>
      <c r="B481" s="9" t="str">
        <f>"00783479"</f>
        <v>00783479</v>
      </c>
    </row>
    <row r="482" spans="1:2" x14ac:dyDescent="0.25">
      <c r="A482" s="7">
        <v>477</v>
      </c>
      <c r="B482" s="9" t="str">
        <f>"00783577"</f>
        <v>00783577</v>
      </c>
    </row>
    <row r="483" spans="1:2" x14ac:dyDescent="0.25">
      <c r="A483" s="7">
        <v>478</v>
      </c>
      <c r="B483" s="9" t="str">
        <f>"00783598"</f>
        <v>00783598</v>
      </c>
    </row>
    <row r="484" spans="1:2" x14ac:dyDescent="0.25">
      <c r="A484" s="7">
        <v>479</v>
      </c>
      <c r="B484" s="9" t="str">
        <f>"00783614"</f>
        <v>00783614</v>
      </c>
    </row>
    <row r="485" spans="1:2" x14ac:dyDescent="0.25">
      <c r="A485" s="7">
        <v>480</v>
      </c>
      <c r="B485" s="9" t="str">
        <f>"00784311"</f>
        <v>00784311</v>
      </c>
    </row>
    <row r="486" spans="1:2" x14ac:dyDescent="0.25">
      <c r="A486" s="7">
        <v>481</v>
      </c>
      <c r="B486" s="9" t="str">
        <f>"00785018"</f>
        <v>00785018</v>
      </c>
    </row>
    <row r="487" spans="1:2" x14ac:dyDescent="0.25">
      <c r="A487" s="7">
        <v>482</v>
      </c>
      <c r="B487" s="9" t="str">
        <f>"00785744"</f>
        <v>00785744</v>
      </c>
    </row>
    <row r="488" spans="1:2" x14ac:dyDescent="0.25">
      <c r="A488" s="7">
        <v>483</v>
      </c>
      <c r="B488" s="9" t="str">
        <f>"00786018"</f>
        <v>00786018</v>
      </c>
    </row>
    <row r="489" spans="1:2" x14ac:dyDescent="0.25">
      <c r="A489" s="7">
        <v>484</v>
      </c>
      <c r="B489" s="9" t="str">
        <f>"00788940"</f>
        <v>00788940</v>
      </c>
    </row>
    <row r="490" spans="1:2" x14ac:dyDescent="0.25">
      <c r="A490" s="7">
        <v>485</v>
      </c>
      <c r="B490" s="9" t="str">
        <f>"00790424"</f>
        <v>00790424</v>
      </c>
    </row>
    <row r="491" spans="1:2" x14ac:dyDescent="0.25">
      <c r="A491" s="7">
        <v>486</v>
      </c>
      <c r="B491" s="9" t="str">
        <f>"00791753"</f>
        <v>00791753</v>
      </c>
    </row>
    <row r="492" spans="1:2" x14ac:dyDescent="0.25">
      <c r="A492" s="7">
        <v>487</v>
      </c>
      <c r="B492" s="9" t="str">
        <f>"00793414"</f>
        <v>00793414</v>
      </c>
    </row>
    <row r="493" spans="1:2" x14ac:dyDescent="0.25">
      <c r="A493" s="7">
        <v>488</v>
      </c>
      <c r="B493" s="9" t="str">
        <f>"00793698"</f>
        <v>00793698</v>
      </c>
    </row>
    <row r="494" spans="1:2" x14ac:dyDescent="0.25">
      <c r="A494" s="7">
        <v>489</v>
      </c>
      <c r="B494" s="9" t="str">
        <f>"00793721"</f>
        <v>00793721</v>
      </c>
    </row>
    <row r="495" spans="1:2" x14ac:dyDescent="0.25">
      <c r="A495" s="7">
        <v>490</v>
      </c>
      <c r="B495" s="9" t="str">
        <f>"00794037"</f>
        <v>00794037</v>
      </c>
    </row>
    <row r="496" spans="1:2" x14ac:dyDescent="0.25">
      <c r="A496" s="7">
        <v>491</v>
      </c>
      <c r="B496" s="9" t="str">
        <f>"00794437"</f>
        <v>00794437</v>
      </c>
    </row>
    <row r="497" spans="1:2" x14ac:dyDescent="0.25">
      <c r="A497" s="7">
        <v>492</v>
      </c>
      <c r="B497" s="9" t="str">
        <f>"00794999"</f>
        <v>00794999</v>
      </c>
    </row>
    <row r="498" spans="1:2" x14ac:dyDescent="0.25">
      <c r="A498" s="7">
        <v>493</v>
      </c>
      <c r="B498" s="9" t="str">
        <f>"00795514"</f>
        <v>00795514</v>
      </c>
    </row>
    <row r="499" spans="1:2" x14ac:dyDescent="0.25">
      <c r="A499" s="7">
        <v>494</v>
      </c>
      <c r="B499" s="9" t="str">
        <f>"00796015"</f>
        <v>00796015</v>
      </c>
    </row>
    <row r="500" spans="1:2" x14ac:dyDescent="0.25">
      <c r="A500" s="7">
        <v>495</v>
      </c>
      <c r="B500" s="9" t="str">
        <f>"00796083"</f>
        <v>00796083</v>
      </c>
    </row>
    <row r="501" spans="1:2" x14ac:dyDescent="0.25">
      <c r="A501" s="7">
        <v>496</v>
      </c>
      <c r="B501" s="9" t="str">
        <f>"00797060"</f>
        <v>00797060</v>
      </c>
    </row>
    <row r="502" spans="1:2" x14ac:dyDescent="0.25">
      <c r="A502" s="7">
        <v>497</v>
      </c>
      <c r="B502" s="9" t="str">
        <f>"00799339"</f>
        <v>00799339</v>
      </c>
    </row>
    <row r="503" spans="1:2" x14ac:dyDescent="0.25">
      <c r="A503" s="7">
        <v>498</v>
      </c>
      <c r="B503" s="9" t="str">
        <f>"00802595"</f>
        <v>00802595</v>
      </c>
    </row>
    <row r="504" spans="1:2" x14ac:dyDescent="0.25">
      <c r="A504" s="7">
        <v>499</v>
      </c>
      <c r="B504" s="9" t="str">
        <f>"00804665"</f>
        <v>00804665</v>
      </c>
    </row>
    <row r="505" spans="1:2" x14ac:dyDescent="0.25">
      <c r="A505" s="7">
        <v>500</v>
      </c>
      <c r="B505" s="9" t="str">
        <f>"00805122"</f>
        <v>00805122</v>
      </c>
    </row>
    <row r="506" spans="1:2" x14ac:dyDescent="0.25">
      <c r="A506" s="7">
        <v>501</v>
      </c>
      <c r="B506" s="9" t="str">
        <f>"00805291"</f>
        <v>00805291</v>
      </c>
    </row>
    <row r="507" spans="1:2" x14ac:dyDescent="0.25">
      <c r="A507" s="7">
        <v>502</v>
      </c>
      <c r="B507" s="9" t="str">
        <f>"00806485"</f>
        <v>00806485</v>
      </c>
    </row>
    <row r="508" spans="1:2" x14ac:dyDescent="0.25">
      <c r="A508" s="7">
        <v>503</v>
      </c>
      <c r="B508" s="9" t="str">
        <f>"00807967"</f>
        <v>00807967</v>
      </c>
    </row>
    <row r="509" spans="1:2" x14ac:dyDescent="0.25">
      <c r="A509" s="7">
        <v>504</v>
      </c>
      <c r="B509" s="9" t="str">
        <f>"00810778"</f>
        <v>00810778</v>
      </c>
    </row>
    <row r="510" spans="1:2" x14ac:dyDescent="0.25">
      <c r="A510" s="7">
        <v>505</v>
      </c>
      <c r="B510" s="9" t="str">
        <f>"00810916"</f>
        <v>00810916</v>
      </c>
    </row>
    <row r="511" spans="1:2" x14ac:dyDescent="0.25">
      <c r="A511" s="7">
        <v>506</v>
      </c>
      <c r="B511" s="9" t="str">
        <f>"00811340"</f>
        <v>00811340</v>
      </c>
    </row>
    <row r="512" spans="1:2" x14ac:dyDescent="0.25">
      <c r="A512" s="7">
        <v>507</v>
      </c>
      <c r="B512" s="9" t="str">
        <f>"00811927"</f>
        <v>00811927</v>
      </c>
    </row>
    <row r="513" spans="1:2" x14ac:dyDescent="0.25">
      <c r="A513" s="7">
        <v>508</v>
      </c>
      <c r="B513" s="9" t="str">
        <f>"00811966"</f>
        <v>00811966</v>
      </c>
    </row>
    <row r="514" spans="1:2" x14ac:dyDescent="0.25">
      <c r="A514" s="7">
        <v>509</v>
      </c>
      <c r="B514" s="9" t="str">
        <f>"00812159"</f>
        <v>00812159</v>
      </c>
    </row>
    <row r="515" spans="1:2" x14ac:dyDescent="0.25">
      <c r="A515" s="7">
        <v>510</v>
      </c>
      <c r="B515" s="9" t="str">
        <f>"00813574"</f>
        <v>00813574</v>
      </c>
    </row>
    <row r="516" spans="1:2" x14ac:dyDescent="0.25">
      <c r="A516" s="7">
        <v>511</v>
      </c>
      <c r="B516" s="9" t="str">
        <f>"00813767"</f>
        <v>00813767</v>
      </c>
    </row>
    <row r="517" spans="1:2" x14ac:dyDescent="0.25">
      <c r="A517" s="7">
        <v>512</v>
      </c>
      <c r="B517" s="9" t="str">
        <f>"00814170"</f>
        <v>00814170</v>
      </c>
    </row>
    <row r="518" spans="1:2" x14ac:dyDescent="0.25">
      <c r="A518" s="7">
        <v>513</v>
      </c>
      <c r="B518" s="9" t="str">
        <f>"00815386"</f>
        <v>00815386</v>
      </c>
    </row>
    <row r="519" spans="1:2" x14ac:dyDescent="0.25">
      <c r="A519" s="7">
        <v>514</v>
      </c>
      <c r="B519" s="9" t="str">
        <f>"00816008"</f>
        <v>00816008</v>
      </c>
    </row>
    <row r="520" spans="1:2" x14ac:dyDescent="0.25">
      <c r="A520" s="7">
        <v>515</v>
      </c>
      <c r="B520" s="9" t="str">
        <f>"00816623"</f>
        <v>00816623</v>
      </c>
    </row>
    <row r="521" spans="1:2" x14ac:dyDescent="0.25">
      <c r="A521" s="7">
        <v>516</v>
      </c>
      <c r="B521" s="9" t="str">
        <f>"00816758"</f>
        <v>00816758</v>
      </c>
    </row>
    <row r="522" spans="1:2" x14ac:dyDescent="0.25">
      <c r="A522" s="7">
        <v>517</v>
      </c>
      <c r="B522" s="9" t="str">
        <f>"00819716"</f>
        <v>00819716</v>
      </c>
    </row>
    <row r="523" spans="1:2" x14ac:dyDescent="0.25">
      <c r="A523" s="7">
        <v>518</v>
      </c>
      <c r="B523" s="9" t="str">
        <f>"00819745"</f>
        <v>00819745</v>
      </c>
    </row>
    <row r="524" spans="1:2" x14ac:dyDescent="0.25">
      <c r="A524" s="7">
        <v>519</v>
      </c>
      <c r="B524" s="9" t="str">
        <f>"00820853"</f>
        <v>00820853</v>
      </c>
    </row>
    <row r="525" spans="1:2" x14ac:dyDescent="0.25">
      <c r="A525" s="7">
        <v>520</v>
      </c>
      <c r="B525" s="9" t="str">
        <f>"00821629"</f>
        <v>00821629</v>
      </c>
    </row>
    <row r="526" spans="1:2" x14ac:dyDescent="0.25">
      <c r="A526" s="7">
        <v>521</v>
      </c>
      <c r="B526" s="9" t="str">
        <f>"00821970"</f>
        <v>00821970</v>
      </c>
    </row>
    <row r="527" spans="1:2" x14ac:dyDescent="0.25">
      <c r="A527" s="7">
        <v>522</v>
      </c>
      <c r="B527" s="9" t="str">
        <f>"00821974"</f>
        <v>00821974</v>
      </c>
    </row>
    <row r="528" spans="1:2" x14ac:dyDescent="0.25">
      <c r="A528" s="7">
        <v>523</v>
      </c>
      <c r="B528" s="9" t="str">
        <f>"00822261"</f>
        <v>00822261</v>
      </c>
    </row>
    <row r="529" spans="1:2" x14ac:dyDescent="0.25">
      <c r="A529" s="7">
        <v>524</v>
      </c>
      <c r="B529" s="9" t="str">
        <f>"00822898"</f>
        <v>00822898</v>
      </c>
    </row>
    <row r="530" spans="1:2" x14ac:dyDescent="0.25">
      <c r="A530" s="7">
        <v>525</v>
      </c>
      <c r="B530" s="9" t="str">
        <f>"00823026"</f>
        <v>00823026</v>
      </c>
    </row>
    <row r="531" spans="1:2" x14ac:dyDescent="0.25">
      <c r="A531" s="7">
        <v>526</v>
      </c>
      <c r="B531" s="9" t="str">
        <f>"00823041"</f>
        <v>00823041</v>
      </c>
    </row>
    <row r="532" spans="1:2" x14ac:dyDescent="0.25">
      <c r="A532" s="7">
        <v>527</v>
      </c>
      <c r="B532" s="9" t="str">
        <f>"00823167"</f>
        <v>00823167</v>
      </c>
    </row>
    <row r="533" spans="1:2" x14ac:dyDescent="0.25">
      <c r="A533" s="7">
        <v>528</v>
      </c>
      <c r="B533" s="9" t="str">
        <f>"00823485"</f>
        <v>00823485</v>
      </c>
    </row>
    <row r="534" spans="1:2" x14ac:dyDescent="0.25">
      <c r="A534" s="7">
        <v>529</v>
      </c>
      <c r="B534" s="9" t="str">
        <f>"00824787"</f>
        <v>00824787</v>
      </c>
    </row>
    <row r="535" spans="1:2" x14ac:dyDescent="0.25">
      <c r="A535" s="7">
        <v>530</v>
      </c>
      <c r="B535" s="9" t="str">
        <f>"00824850"</f>
        <v>00824850</v>
      </c>
    </row>
    <row r="536" spans="1:2" x14ac:dyDescent="0.25">
      <c r="A536" s="7">
        <v>531</v>
      </c>
      <c r="B536" s="9" t="str">
        <f>"00825345"</f>
        <v>00825345</v>
      </c>
    </row>
    <row r="537" spans="1:2" x14ac:dyDescent="0.25">
      <c r="A537" s="7">
        <v>532</v>
      </c>
      <c r="B537" s="9" t="str">
        <f>"00825553"</f>
        <v>00825553</v>
      </c>
    </row>
    <row r="538" spans="1:2" x14ac:dyDescent="0.25">
      <c r="A538" s="7">
        <v>533</v>
      </c>
      <c r="B538" s="9" t="str">
        <f>"00825633"</f>
        <v>00825633</v>
      </c>
    </row>
    <row r="539" spans="1:2" x14ac:dyDescent="0.25">
      <c r="A539" s="7">
        <v>534</v>
      </c>
      <c r="B539" s="9" t="str">
        <f>"00825712"</f>
        <v>00825712</v>
      </c>
    </row>
    <row r="540" spans="1:2" x14ac:dyDescent="0.25">
      <c r="A540" s="7">
        <v>535</v>
      </c>
      <c r="B540" s="9" t="str">
        <f>"00826629"</f>
        <v>00826629</v>
      </c>
    </row>
    <row r="541" spans="1:2" x14ac:dyDescent="0.25">
      <c r="A541" s="7">
        <v>536</v>
      </c>
      <c r="B541" s="9" t="str">
        <f>"00826741"</f>
        <v>00826741</v>
      </c>
    </row>
    <row r="542" spans="1:2" x14ac:dyDescent="0.25">
      <c r="A542" s="7">
        <v>537</v>
      </c>
      <c r="B542" s="9" t="str">
        <f>"00827326"</f>
        <v>00827326</v>
      </c>
    </row>
    <row r="543" spans="1:2" x14ac:dyDescent="0.25">
      <c r="A543" s="7">
        <v>538</v>
      </c>
      <c r="B543" s="9" t="str">
        <f>"00827466"</f>
        <v>00827466</v>
      </c>
    </row>
    <row r="544" spans="1:2" x14ac:dyDescent="0.25">
      <c r="A544" s="7">
        <v>539</v>
      </c>
      <c r="B544" s="9" t="str">
        <f>"00827496"</f>
        <v>00827496</v>
      </c>
    </row>
    <row r="545" spans="1:2" x14ac:dyDescent="0.25">
      <c r="A545" s="7">
        <v>540</v>
      </c>
      <c r="B545" s="9" t="str">
        <f>"00828247"</f>
        <v>00828247</v>
      </c>
    </row>
    <row r="546" spans="1:2" x14ac:dyDescent="0.25">
      <c r="A546" s="7">
        <v>541</v>
      </c>
      <c r="B546" s="9" t="str">
        <f>"00828545"</f>
        <v>00828545</v>
      </c>
    </row>
    <row r="547" spans="1:2" x14ac:dyDescent="0.25">
      <c r="A547" s="7">
        <v>542</v>
      </c>
      <c r="B547" s="9" t="str">
        <f>"00828585"</f>
        <v>00828585</v>
      </c>
    </row>
    <row r="548" spans="1:2" x14ac:dyDescent="0.25">
      <c r="A548" s="7">
        <v>543</v>
      </c>
      <c r="B548" s="9" t="str">
        <f>"00829192"</f>
        <v>00829192</v>
      </c>
    </row>
    <row r="549" spans="1:2" x14ac:dyDescent="0.25">
      <c r="A549" s="7">
        <v>544</v>
      </c>
      <c r="B549" s="9" t="str">
        <f>"00829482"</f>
        <v>00829482</v>
      </c>
    </row>
    <row r="550" spans="1:2" x14ac:dyDescent="0.25">
      <c r="A550" s="7">
        <v>545</v>
      </c>
      <c r="B550" s="9" t="str">
        <f>"00830063"</f>
        <v>00830063</v>
      </c>
    </row>
    <row r="551" spans="1:2" x14ac:dyDescent="0.25">
      <c r="A551" s="7">
        <v>546</v>
      </c>
      <c r="B551" s="9" t="str">
        <f>"00830591"</f>
        <v>00830591</v>
      </c>
    </row>
    <row r="552" spans="1:2" x14ac:dyDescent="0.25">
      <c r="A552" s="7">
        <v>547</v>
      </c>
      <c r="B552" s="9" t="str">
        <f>"00830782"</f>
        <v>00830782</v>
      </c>
    </row>
    <row r="553" spans="1:2" x14ac:dyDescent="0.25">
      <c r="A553" s="7">
        <v>548</v>
      </c>
      <c r="B553" s="9" t="str">
        <f>"00830992"</f>
        <v>00830992</v>
      </c>
    </row>
    <row r="554" spans="1:2" x14ac:dyDescent="0.25">
      <c r="A554" s="7">
        <v>549</v>
      </c>
      <c r="B554" s="9" t="str">
        <f>"00831708"</f>
        <v>00831708</v>
      </c>
    </row>
    <row r="555" spans="1:2" x14ac:dyDescent="0.25">
      <c r="A555" s="7">
        <v>550</v>
      </c>
      <c r="B555" s="9" t="str">
        <f>"00831775"</f>
        <v>00831775</v>
      </c>
    </row>
    <row r="556" spans="1:2" x14ac:dyDescent="0.25">
      <c r="A556" s="7">
        <v>551</v>
      </c>
      <c r="B556" s="9" t="str">
        <f>"00831864"</f>
        <v>00831864</v>
      </c>
    </row>
    <row r="557" spans="1:2" x14ac:dyDescent="0.25">
      <c r="A557" s="7">
        <v>552</v>
      </c>
      <c r="B557" s="9" t="str">
        <f>"00832051"</f>
        <v>00832051</v>
      </c>
    </row>
    <row r="558" spans="1:2" x14ac:dyDescent="0.25">
      <c r="A558" s="7">
        <v>553</v>
      </c>
      <c r="B558" s="9" t="str">
        <f>"00832987"</f>
        <v>00832987</v>
      </c>
    </row>
    <row r="559" spans="1:2" x14ac:dyDescent="0.25">
      <c r="A559" s="7">
        <v>554</v>
      </c>
      <c r="B559" s="9" t="str">
        <f>"00833191"</f>
        <v>00833191</v>
      </c>
    </row>
    <row r="560" spans="1:2" x14ac:dyDescent="0.25">
      <c r="A560" s="7">
        <v>555</v>
      </c>
      <c r="B560" s="9" t="str">
        <f>"00833399"</f>
        <v>00833399</v>
      </c>
    </row>
    <row r="561" spans="1:2" x14ac:dyDescent="0.25">
      <c r="A561" s="7">
        <v>556</v>
      </c>
      <c r="B561" s="9" t="str">
        <f>"00833674"</f>
        <v>00833674</v>
      </c>
    </row>
    <row r="562" spans="1:2" x14ac:dyDescent="0.25">
      <c r="A562" s="7">
        <v>557</v>
      </c>
      <c r="B562" s="9" t="str">
        <f>"00833696"</f>
        <v>00833696</v>
      </c>
    </row>
    <row r="563" spans="1:2" x14ac:dyDescent="0.25">
      <c r="A563" s="7">
        <v>558</v>
      </c>
      <c r="B563" s="9" t="str">
        <f>"00834103"</f>
        <v>00834103</v>
      </c>
    </row>
    <row r="564" spans="1:2" x14ac:dyDescent="0.25">
      <c r="A564" s="7">
        <v>559</v>
      </c>
      <c r="B564" s="9" t="str">
        <f>"00834920"</f>
        <v>00834920</v>
      </c>
    </row>
    <row r="565" spans="1:2" x14ac:dyDescent="0.25">
      <c r="A565" s="7">
        <v>560</v>
      </c>
      <c r="B565" s="9" t="str">
        <f>"00834939"</f>
        <v>00834939</v>
      </c>
    </row>
    <row r="566" spans="1:2" x14ac:dyDescent="0.25">
      <c r="A566" s="7">
        <v>561</v>
      </c>
      <c r="B566" s="9" t="str">
        <f>"00835137"</f>
        <v>00835137</v>
      </c>
    </row>
    <row r="567" spans="1:2" x14ac:dyDescent="0.25">
      <c r="A567" s="7">
        <v>562</v>
      </c>
      <c r="B567" s="9" t="str">
        <f>"00835653"</f>
        <v>00835653</v>
      </c>
    </row>
    <row r="568" spans="1:2" x14ac:dyDescent="0.25">
      <c r="A568" s="7">
        <v>563</v>
      </c>
      <c r="B568" s="9" t="str">
        <f>"00835865"</f>
        <v>00835865</v>
      </c>
    </row>
    <row r="569" spans="1:2" x14ac:dyDescent="0.25">
      <c r="A569" s="7">
        <v>564</v>
      </c>
      <c r="B569" s="9" t="str">
        <f>"00835873"</f>
        <v>00835873</v>
      </c>
    </row>
    <row r="570" spans="1:2" x14ac:dyDescent="0.25">
      <c r="A570" s="7">
        <v>565</v>
      </c>
      <c r="B570" s="9" t="str">
        <f>"00836376"</f>
        <v>00836376</v>
      </c>
    </row>
    <row r="571" spans="1:2" x14ac:dyDescent="0.25">
      <c r="A571" s="7">
        <v>566</v>
      </c>
      <c r="B571" s="9" t="str">
        <f>"00836792"</f>
        <v>00836792</v>
      </c>
    </row>
    <row r="572" spans="1:2" x14ac:dyDescent="0.25">
      <c r="A572" s="7">
        <v>567</v>
      </c>
      <c r="B572" s="9" t="str">
        <f>"00837667"</f>
        <v>00837667</v>
      </c>
    </row>
    <row r="573" spans="1:2" x14ac:dyDescent="0.25">
      <c r="A573" s="7">
        <v>568</v>
      </c>
      <c r="B573" s="9" t="str">
        <f>"00838063"</f>
        <v>00838063</v>
      </c>
    </row>
    <row r="574" spans="1:2" x14ac:dyDescent="0.25">
      <c r="A574" s="7">
        <v>569</v>
      </c>
      <c r="B574" s="9" t="str">
        <f>"00838442"</f>
        <v>00838442</v>
      </c>
    </row>
    <row r="575" spans="1:2" x14ac:dyDescent="0.25">
      <c r="A575" s="7">
        <v>570</v>
      </c>
      <c r="B575" s="9" t="str">
        <f>"00838489"</f>
        <v>00838489</v>
      </c>
    </row>
    <row r="576" spans="1:2" x14ac:dyDescent="0.25">
      <c r="A576" s="7">
        <v>571</v>
      </c>
      <c r="B576" s="9" t="str">
        <f>"00838653"</f>
        <v>00838653</v>
      </c>
    </row>
    <row r="577" spans="1:2" x14ac:dyDescent="0.25">
      <c r="A577" s="7">
        <v>572</v>
      </c>
      <c r="B577" s="9" t="str">
        <f>"00839269"</f>
        <v>00839269</v>
      </c>
    </row>
    <row r="578" spans="1:2" x14ac:dyDescent="0.25">
      <c r="A578" s="7">
        <v>573</v>
      </c>
      <c r="B578" s="9" t="str">
        <f>"00839966"</f>
        <v>00839966</v>
      </c>
    </row>
    <row r="579" spans="1:2" x14ac:dyDescent="0.25">
      <c r="A579" s="7">
        <v>574</v>
      </c>
      <c r="B579" s="9" t="str">
        <f>"00840233"</f>
        <v>00840233</v>
      </c>
    </row>
    <row r="580" spans="1:2" x14ac:dyDescent="0.25">
      <c r="A580" s="7">
        <v>575</v>
      </c>
      <c r="B580" s="9" t="str">
        <f>"00841125"</f>
        <v>00841125</v>
      </c>
    </row>
    <row r="581" spans="1:2" x14ac:dyDescent="0.25">
      <c r="A581" s="7">
        <v>576</v>
      </c>
      <c r="B581" s="9" t="str">
        <f>"00841917"</f>
        <v>00841917</v>
      </c>
    </row>
    <row r="582" spans="1:2" x14ac:dyDescent="0.25">
      <c r="A582" s="7">
        <v>577</v>
      </c>
      <c r="B582" s="9" t="str">
        <f>"00841954"</f>
        <v>00841954</v>
      </c>
    </row>
    <row r="583" spans="1:2" x14ac:dyDescent="0.25">
      <c r="A583" s="7">
        <v>578</v>
      </c>
      <c r="B583" s="9" t="str">
        <f>"00842574"</f>
        <v>00842574</v>
      </c>
    </row>
    <row r="584" spans="1:2" x14ac:dyDescent="0.25">
      <c r="A584" s="7">
        <v>579</v>
      </c>
      <c r="B584" s="9" t="str">
        <f>"00846601"</f>
        <v>00846601</v>
      </c>
    </row>
    <row r="585" spans="1:2" x14ac:dyDescent="0.25">
      <c r="A585" s="7">
        <v>580</v>
      </c>
      <c r="B585" s="9" t="str">
        <f>"00846674"</f>
        <v>00846674</v>
      </c>
    </row>
    <row r="586" spans="1:2" x14ac:dyDescent="0.25">
      <c r="A586" s="7">
        <v>581</v>
      </c>
      <c r="B586" s="9" t="str">
        <f>"00849603"</f>
        <v>00849603</v>
      </c>
    </row>
    <row r="587" spans="1:2" x14ac:dyDescent="0.25">
      <c r="A587" s="7">
        <v>582</v>
      </c>
      <c r="B587" s="9" t="str">
        <f>"00850200"</f>
        <v>00850200</v>
      </c>
    </row>
    <row r="588" spans="1:2" x14ac:dyDescent="0.25">
      <c r="A588" s="7">
        <v>583</v>
      </c>
      <c r="B588" s="9" t="str">
        <f>"00850734"</f>
        <v>00850734</v>
      </c>
    </row>
    <row r="589" spans="1:2" x14ac:dyDescent="0.25">
      <c r="A589" s="7">
        <v>584</v>
      </c>
      <c r="B589" s="9" t="str">
        <f>"00853896"</f>
        <v>00853896</v>
      </c>
    </row>
    <row r="590" spans="1:2" x14ac:dyDescent="0.25">
      <c r="A590" s="7">
        <v>585</v>
      </c>
      <c r="B590" s="9" t="str">
        <f>"00858461"</f>
        <v>00858461</v>
      </c>
    </row>
    <row r="591" spans="1:2" x14ac:dyDescent="0.25">
      <c r="A591" s="7">
        <v>586</v>
      </c>
      <c r="B591" s="9" t="str">
        <f>"00868014"</f>
        <v>00868014</v>
      </c>
    </row>
    <row r="592" spans="1:2" x14ac:dyDescent="0.25">
      <c r="A592" s="7">
        <v>587</v>
      </c>
      <c r="B592" s="9" t="str">
        <f>"00869221"</f>
        <v>00869221</v>
      </c>
    </row>
    <row r="593" spans="1:2" x14ac:dyDescent="0.25">
      <c r="A593" s="7">
        <v>588</v>
      </c>
      <c r="B593" s="9" t="str">
        <f>"00869549"</f>
        <v>00869549</v>
      </c>
    </row>
    <row r="594" spans="1:2" x14ac:dyDescent="0.25">
      <c r="A594" s="7">
        <v>589</v>
      </c>
      <c r="B594" s="9" t="str">
        <f>"00869648"</f>
        <v>00869648</v>
      </c>
    </row>
    <row r="595" spans="1:2" x14ac:dyDescent="0.25">
      <c r="A595" s="7">
        <v>590</v>
      </c>
      <c r="B595" s="9" t="str">
        <f>"00869805"</f>
        <v>00869805</v>
      </c>
    </row>
    <row r="596" spans="1:2" x14ac:dyDescent="0.25">
      <c r="A596" s="7">
        <v>591</v>
      </c>
      <c r="B596" s="9" t="str">
        <f>"00869932"</f>
        <v>00869932</v>
      </c>
    </row>
    <row r="597" spans="1:2" x14ac:dyDescent="0.25">
      <c r="A597" s="7">
        <v>592</v>
      </c>
      <c r="B597" s="9" t="str">
        <f>"00870161"</f>
        <v>00870161</v>
      </c>
    </row>
    <row r="598" spans="1:2" x14ac:dyDescent="0.25">
      <c r="A598" s="7">
        <v>593</v>
      </c>
      <c r="B598" s="9" t="str">
        <f>"00870260"</f>
        <v>00870260</v>
      </c>
    </row>
    <row r="599" spans="1:2" x14ac:dyDescent="0.25">
      <c r="A599" s="7">
        <v>594</v>
      </c>
      <c r="B599" s="9" t="str">
        <f>"00870663"</f>
        <v>00870663</v>
      </c>
    </row>
    <row r="600" spans="1:2" x14ac:dyDescent="0.25">
      <c r="A600" s="7">
        <v>595</v>
      </c>
      <c r="B600" s="9" t="str">
        <f>"00870921"</f>
        <v>00870921</v>
      </c>
    </row>
    <row r="601" spans="1:2" x14ac:dyDescent="0.25">
      <c r="A601" s="7">
        <v>596</v>
      </c>
      <c r="B601" s="9" t="str">
        <f>"00871476"</f>
        <v>00871476</v>
      </c>
    </row>
    <row r="602" spans="1:2" x14ac:dyDescent="0.25">
      <c r="A602" s="7">
        <v>597</v>
      </c>
      <c r="B602" s="9" t="str">
        <f>"00871877"</f>
        <v>00871877</v>
      </c>
    </row>
    <row r="603" spans="1:2" x14ac:dyDescent="0.25">
      <c r="A603" s="7">
        <v>598</v>
      </c>
      <c r="B603" s="9" t="str">
        <f>"00872092"</f>
        <v>00872092</v>
      </c>
    </row>
    <row r="604" spans="1:2" x14ac:dyDescent="0.25">
      <c r="A604" s="7">
        <v>599</v>
      </c>
      <c r="B604" s="9" t="str">
        <f>"00872964"</f>
        <v>00872964</v>
      </c>
    </row>
    <row r="605" spans="1:2" x14ac:dyDescent="0.25">
      <c r="A605" s="7">
        <v>600</v>
      </c>
      <c r="B605" s="9" t="str">
        <f>"00874100"</f>
        <v>00874100</v>
      </c>
    </row>
    <row r="606" spans="1:2" x14ac:dyDescent="0.25">
      <c r="A606" s="7">
        <v>601</v>
      </c>
      <c r="B606" s="9" t="str">
        <f>"00874980"</f>
        <v>00874980</v>
      </c>
    </row>
    <row r="607" spans="1:2" x14ac:dyDescent="0.25">
      <c r="A607" s="7">
        <v>602</v>
      </c>
      <c r="B607" s="9" t="str">
        <f>"00875613"</f>
        <v>00875613</v>
      </c>
    </row>
    <row r="608" spans="1:2" x14ac:dyDescent="0.25">
      <c r="A608" s="7">
        <v>603</v>
      </c>
      <c r="B608" s="9" t="str">
        <f>"00876205"</f>
        <v>00876205</v>
      </c>
    </row>
    <row r="609" spans="1:2" x14ac:dyDescent="0.25">
      <c r="A609" s="7">
        <v>604</v>
      </c>
      <c r="B609" s="9" t="str">
        <f>"00877911"</f>
        <v>00877911</v>
      </c>
    </row>
    <row r="610" spans="1:2" x14ac:dyDescent="0.25">
      <c r="A610" s="7">
        <v>605</v>
      </c>
      <c r="B610" s="9" t="str">
        <f>"00877994"</f>
        <v>00877994</v>
      </c>
    </row>
    <row r="611" spans="1:2" x14ac:dyDescent="0.25">
      <c r="A611" s="7">
        <v>606</v>
      </c>
      <c r="B611" s="9" t="str">
        <f>"00878411"</f>
        <v>00878411</v>
      </c>
    </row>
    <row r="612" spans="1:2" x14ac:dyDescent="0.25">
      <c r="A612" s="7">
        <v>607</v>
      </c>
      <c r="B612" s="9" t="str">
        <f>"00878641"</f>
        <v>00878641</v>
      </c>
    </row>
    <row r="613" spans="1:2" x14ac:dyDescent="0.25">
      <c r="A613" s="7">
        <v>608</v>
      </c>
      <c r="B613" s="9" t="str">
        <f>"00878880"</f>
        <v>00878880</v>
      </c>
    </row>
    <row r="614" spans="1:2" x14ac:dyDescent="0.25">
      <c r="A614" s="7">
        <v>609</v>
      </c>
      <c r="B614" s="9" t="str">
        <f>"00879127"</f>
        <v>00879127</v>
      </c>
    </row>
    <row r="615" spans="1:2" x14ac:dyDescent="0.25">
      <c r="A615" s="7">
        <v>610</v>
      </c>
      <c r="B615" s="9" t="str">
        <f>"00879206"</f>
        <v>00879206</v>
      </c>
    </row>
    <row r="616" spans="1:2" x14ac:dyDescent="0.25">
      <c r="A616" s="7">
        <v>611</v>
      </c>
      <c r="B616" s="9" t="str">
        <f>"00879284"</f>
        <v>00879284</v>
      </c>
    </row>
    <row r="617" spans="1:2" x14ac:dyDescent="0.25">
      <c r="A617" s="7">
        <v>612</v>
      </c>
      <c r="B617" s="9" t="str">
        <f>"00879486"</f>
        <v>00879486</v>
      </c>
    </row>
    <row r="618" spans="1:2" x14ac:dyDescent="0.25">
      <c r="A618" s="7">
        <v>613</v>
      </c>
      <c r="B618" s="9" t="str">
        <f>"00879574"</f>
        <v>00879574</v>
      </c>
    </row>
    <row r="619" spans="1:2" x14ac:dyDescent="0.25">
      <c r="A619" s="7">
        <v>614</v>
      </c>
      <c r="B619" s="9" t="str">
        <f>"00879632"</f>
        <v>00879632</v>
      </c>
    </row>
    <row r="620" spans="1:2" x14ac:dyDescent="0.25">
      <c r="A620" s="7">
        <v>615</v>
      </c>
      <c r="B620" s="9" t="str">
        <f>"00879777"</f>
        <v>00879777</v>
      </c>
    </row>
    <row r="621" spans="1:2" x14ac:dyDescent="0.25">
      <c r="A621" s="7">
        <v>616</v>
      </c>
      <c r="B621" s="9" t="str">
        <f>"00880015"</f>
        <v>00880015</v>
      </c>
    </row>
    <row r="622" spans="1:2" x14ac:dyDescent="0.25">
      <c r="A622" s="7">
        <v>617</v>
      </c>
      <c r="B622" s="9" t="str">
        <f>"00880028"</f>
        <v>00880028</v>
      </c>
    </row>
    <row r="623" spans="1:2" x14ac:dyDescent="0.25">
      <c r="A623" s="7">
        <v>618</v>
      </c>
      <c r="B623" s="9" t="str">
        <f>"00880166"</f>
        <v>00880166</v>
      </c>
    </row>
    <row r="624" spans="1:2" x14ac:dyDescent="0.25">
      <c r="A624" s="7">
        <v>619</v>
      </c>
      <c r="B624" s="9" t="str">
        <f>"00880369"</f>
        <v>00880369</v>
      </c>
    </row>
    <row r="625" spans="1:2" x14ac:dyDescent="0.25">
      <c r="A625" s="7">
        <v>620</v>
      </c>
      <c r="B625" s="9" t="str">
        <f>"00880511"</f>
        <v>00880511</v>
      </c>
    </row>
    <row r="626" spans="1:2" x14ac:dyDescent="0.25">
      <c r="A626" s="7">
        <v>621</v>
      </c>
      <c r="B626" s="9" t="str">
        <f>"00880586"</f>
        <v>00880586</v>
      </c>
    </row>
    <row r="627" spans="1:2" x14ac:dyDescent="0.25">
      <c r="A627" s="7">
        <v>622</v>
      </c>
      <c r="B627" s="9" t="str">
        <f>"00880630"</f>
        <v>00880630</v>
      </c>
    </row>
    <row r="628" spans="1:2" x14ac:dyDescent="0.25">
      <c r="A628" s="7">
        <v>623</v>
      </c>
      <c r="B628" s="9" t="str">
        <f>"00880631"</f>
        <v>00880631</v>
      </c>
    </row>
    <row r="629" spans="1:2" x14ac:dyDescent="0.25">
      <c r="A629" s="7">
        <v>624</v>
      </c>
      <c r="B629" s="9" t="str">
        <f>"00880635"</f>
        <v>00880635</v>
      </c>
    </row>
    <row r="630" spans="1:2" x14ac:dyDescent="0.25">
      <c r="A630" s="7">
        <v>625</v>
      </c>
      <c r="B630" s="9" t="str">
        <f>"00880680"</f>
        <v>00880680</v>
      </c>
    </row>
    <row r="631" spans="1:2" x14ac:dyDescent="0.25">
      <c r="A631" s="7">
        <v>626</v>
      </c>
      <c r="B631" s="9" t="str">
        <f>"00880866"</f>
        <v>00880866</v>
      </c>
    </row>
    <row r="632" spans="1:2" x14ac:dyDescent="0.25">
      <c r="A632" s="7">
        <v>627</v>
      </c>
      <c r="B632" s="9" t="str">
        <f>"00880873"</f>
        <v>00880873</v>
      </c>
    </row>
    <row r="633" spans="1:2" x14ac:dyDescent="0.25">
      <c r="A633" s="7">
        <v>628</v>
      </c>
      <c r="B633" s="9" t="str">
        <f>"00880887"</f>
        <v>00880887</v>
      </c>
    </row>
    <row r="634" spans="1:2" x14ac:dyDescent="0.25">
      <c r="A634" s="7">
        <v>629</v>
      </c>
      <c r="B634" s="9" t="str">
        <f>"00880892"</f>
        <v>00880892</v>
      </c>
    </row>
    <row r="635" spans="1:2" x14ac:dyDescent="0.25">
      <c r="A635" s="7">
        <v>630</v>
      </c>
      <c r="B635" s="9" t="str">
        <f>"00880898"</f>
        <v>00880898</v>
      </c>
    </row>
    <row r="636" spans="1:2" x14ac:dyDescent="0.25">
      <c r="A636" s="7">
        <v>631</v>
      </c>
      <c r="B636" s="9" t="str">
        <f>"00880973"</f>
        <v>00880973</v>
      </c>
    </row>
    <row r="637" spans="1:2" x14ac:dyDescent="0.25">
      <c r="A637" s="7">
        <v>632</v>
      </c>
      <c r="B637" s="9" t="str">
        <f>"00881034"</f>
        <v>00881034</v>
      </c>
    </row>
    <row r="638" spans="1:2" x14ac:dyDescent="0.25">
      <c r="A638" s="7">
        <v>633</v>
      </c>
      <c r="B638" s="9" t="str">
        <f>"00881077"</f>
        <v>00881077</v>
      </c>
    </row>
    <row r="639" spans="1:2" x14ac:dyDescent="0.25">
      <c r="A639" s="7">
        <v>634</v>
      </c>
      <c r="B639" s="9" t="str">
        <f>"00881135"</f>
        <v>00881135</v>
      </c>
    </row>
    <row r="640" spans="1:2" x14ac:dyDescent="0.25">
      <c r="A640" s="7">
        <v>635</v>
      </c>
      <c r="B640" s="9" t="str">
        <f>"00881137"</f>
        <v>00881137</v>
      </c>
    </row>
    <row r="641" spans="1:2" x14ac:dyDescent="0.25">
      <c r="A641" s="7">
        <v>636</v>
      </c>
      <c r="B641" s="9" t="str">
        <f>"00881141"</f>
        <v>00881141</v>
      </c>
    </row>
    <row r="642" spans="1:2" x14ac:dyDescent="0.25">
      <c r="A642" s="7">
        <v>637</v>
      </c>
      <c r="B642" s="9" t="str">
        <f>"00881145"</f>
        <v>00881145</v>
      </c>
    </row>
    <row r="643" spans="1:2" x14ac:dyDescent="0.25">
      <c r="A643" s="7">
        <v>638</v>
      </c>
      <c r="B643" s="9" t="str">
        <f>"00881153"</f>
        <v>00881153</v>
      </c>
    </row>
    <row r="644" spans="1:2" x14ac:dyDescent="0.25">
      <c r="A644" s="7">
        <v>639</v>
      </c>
      <c r="B644" s="9" t="str">
        <f>"00881157"</f>
        <v>00881157</v>
      </c>
    </row>
    <row r="645" spans="1:2" x14ac:dyDescent="0.25">
      <c r="A645" s="7">
        <v>640</v>
      </c>
      <c r="B645" s="9" t="str">
        <f>"00881217"</f>
        <v>00881217</v>
      </c>
    </row>
    <row r="646" spans="1:2" x14ac:dyDescent="0.25">
      <c r="A646" s="7">
        <v>641</v>
      </c>
      <c r="B646" s="9" t="str">
        <f>"00881226"</f>
        <v>00881226</v>
      </c>
    </row>
    <row r="647" spans="1:2" x14ac:dyDescent="0.25">
      <c r="A647" s="7">
        <v>642</v>
      </c>
      <c r="B647" s="9" t="str">
        <f>"00881279"</f>
        <v>00881279</v>
      </c>
    </row>
    <row r="648" spans="1:2" x14ac:dyDescent="0.25">
      <c r="A648" s="7">
        <v>643</v>
      </c>
      <c r="B648" s="9" t="str">
        <f>"00881403"</f>
        <v>00881403</v>
      </c>
    </row>
    <row r="649" spans="1:2" x14ac:dyDescent="0.25">
      <c r="A649" s="7">
        <v>644</v>
      </c>
      <c r="B649" s="9" t="str">
        <f>"00881549"</f>
        <v>00881549</v>
      </c>
    </row>
    <row r="650" spans="1:2" x14ac:dyDescent="0.25">
      <c r="A650" s="7">
        <v>645</v>
      </c>
      <c r="B650" s="9" t="str">
        <f>"00881613"</f>
        <v>00881613</v>
      </c>
    </row>
    <row r="651" spans="1:2" x14ac:dyDescent="0.25">
      <c r="A651" s="7">
        <v>646</v>
      </c>
      <c r="B651" s="9" t="str">
        <f>"00881769"</f>
        <v>00881769</v>
      </c>
    </row>
    <row r="652" spans="1:2" x14ac:dyDescent="0.25">
      <c r="A652" s="7">
        <v>647</v>
      </c>
      <c r="B652" s="9" t="str">
        <f>"00881773"</f>
        <v>00881773</v>
      </c>
    </row>
    <row r="653" spans="1:2" x14ac:dyDescent="0.25">
      <c r="A653" s="7">
        <v>648</v>
      </c>
      <c r="B653" s="9" t="str">
        <f>"00882198"</f>
        <v>00882198</v>
      </c>
    </row>
    <row r="654" spans="1:2" x14ac:dyDescent="0.25">
      <c r="A654" s="7">
        <v>649</v>
      </c>
      <c r="B654" s="9" t="str">
        <f>"00882224"</f>
        <v>00882224</v>
      </c>
    </row>
    <row r="655" spans="1:2" x14ac:dyDescent="0.25">
      <c r="A655" s="7">
        <v>650</v>
      </c>
      <c r="B655" s="9" t="str">
        <f>"00882249"</f>
        <v>00882249</v>
      </c>
    </row>
    <row r="656" spans="1:2" x14ac:dyDescent="0.25">
      <c r="A656" s="7">
        <v>651</v>
      </c>
      <c r="B656" s="9" t="str">
        <f>"00882303"</f>
        <v>00882303</v>
      </c>
    </row>
    <row r="657" spans="1:2" x14ac:dyDescent="0.25">
      <c r="A657" s="7">
        <v>652</v>
      </c>
      <c r="B657" s="9" t="str">
        <f>"00882305"</f>
        <v>00882305</v>
      </c>
    </row>
    <row r="658" spans="1:2" x14ac:dyDescent="0.25">
      <c r="A658" s="7">
        <v>653</v>
      </c>
      <c r="B658" s="9" t="str">
        <f>"00882382"</f>
        <v>00882382</v>
      </c>
    </row>
    <row r="659" spans="1:2" x14ac:dyDescent="0.25">
      <c r="A659" s="7">
        <v>654</v>
      </c>
      <c r="B659" s="9" t="str">
        <f>"00882396"</f>
        <v>00882396</v>
      </c>
    </row>
    <row r="660" spans="1:2" x14ac:dyDescent="0.25">
      <c r="A660" s="7">
        <v>655</v>
      </c>
      <c r="B660" s="9" t="str">
        <f>"00882460"</f>
        <v>00882460</v>
      </c>
    </row>
    <row r="661" spans="1:2" x14ac:dyDescent="0.25">
      <c r="A661" s="7">
        <v>656</v>
      </c>
      <c r="B661" s="9" t="str">
        <f>"00882461"</f>
        <v>00882461</v>
      </c>
    </row>
    <row r="662" spans="1:2" x14ac:dyDescent="0.25">
      <c r="A662" s="7">
        <v>657</v>
      </c>
      <c r="B662" s="9" t="str">
        <f>"00882479"</f>
        <v>00882479</v>
      </c>
    </row>
    <row r="663" spans="1:2" x14ac:dyDescent="0.25">
      <c r="A663" s="7">
        <v>658</v>
      </c>
      <c r="B663" s="9" t="str">
        <f>"20160703396"</f>
        <v>20160703396</v>
      </c>
    </row>
    <row r="664" spans="1:2" x14ac:dyDescent="0.25">
      <c r="A664" s="7">
        <v>659</v>
      </c>
      <c r="B664" s="9" t="str">
        <f>"20160705467"</f>
        <v>20160705467</v>
      </c>
    </row>
    <row r="665" spans="1:2" x14ac:dyDescent="0.25">
      <c r="A665" s="7">
        <v>660</v>
      </c>
      <c r="B665" s="9" t="str">
        <f>"200712000296"</f>
        <v>200712000296</v>
      </c>
    </row>
    <row r="666" spans="1:2" x14ac:dyDescent="0.25">
      <c r="A666" s="7">
        <v>661</v>
      </c>
      <c r="B666" s="9" t="str">
        <f>"200712000604"</f>
        <v>200712000604</v>
      </c>
    </row>
    <row r="667" spans="1:2" x14ac:dyDescent="0.25">
      <c r="A667" s="7">
        <v>662</v>
      </c>
      <c r="B667" s="9" t="str">
        <f>"200712000793"</f>
        <v>200712000793</v>
      </c>
    </row>
    <row r="668" spans="1:2" x14ac:dyDescent="0.25">
      <c r="A668" s="7">
        <v>663</v>
      </c>
      <c r="B668" s="9" t="str">
        <f>"200712000872"</f>
        <v>200712000872</v>
      </c>
    </row>
    <row r="669" spans="1:2" x14ac:dyDescent="0.25">
      <c r="A669" s="7">
        <v>664</v>
      </c>
      <c r="B669" s="9" t="str">
        <f>"200712001168"</f>
        <v>200712001168</v>
      </c>
    </row>
    <row r="670" spans="1:2" x14ac:dyDescent="0.25">
      <c r="A670" s="7">
        <v>665</v>
      </c>
      <c r="B670" s="9" t="str">
        <f>"200712001444"</f>
        <v>200712001444</v>
      </c>
    </row>
    <row r="671" spans="1:2" x14ac:dyDescent="0.25">
      <c r="A671" s="7">
        <v>666</v>
      </c>
      <c r="B671" s="9" t="str">
        <f>"200712002272"</f>
        <v>200712002272</v>
      </c>
    </row>
    <row r="672" spans="1:2" x14ac:dyDescent="0.25">
      <c r="A672" s="7">
        <v>667</v>
      </c>
      <c r="B672" s="9" t="str">
        <f>"200712003222"</f>
        <v>200712003222</v>
      </c>
    </row>
    <row r="673" spans="1:2" x14ac:dyDescent="0.25">
      <c r="A673" s="7">
        <v>668</v>
      </c>
      <c r="B673" s="9" t="str">
        <f>"200712003286"</f>
        <v>200712003286</v>
      </c>
    </row>
    <row r="674" spans="1:2" x14ac:dyDescent="0.25">
      <c r="A674" s="7">
        <v>669</v>
      </c>
      <c r="B674" s="9" t="str">
        <f>"200712003507"</f>
        <v>200712003507</v>
      </c>
    </row>
    <row r="675" spans="1:2" x14ac:dyDescent="0.25">
      <c r="A675" s="7">
        <v>670</v>
      </c>
      <c r="B675" s="9" t="str">
        <f>"200712003769"</f>
        <v>200712003769</v>
      </c>
    </row>
    <row r="676" spans="1:2" x14ac:dyDescent="0.25">
      <c r="A676" s="7">
        <v>671</v>
      </c>
      <c r="B676" s="9" t="str">
        <f>"200712004897"</f>
        <v>200712004897</v>
      </c>
    </row>
    <row r="677" spans="1:2" x14ac:dyDescent="0.25">
      <c r="A677" s="7">
        <v>672</v>
      </c>
      <c r="B677" s="9" t="str">
        <f>"200712005105"</f>
        <v>200712005105</v>
      </c>
    </row>
    <row r="678" spans="1:2" x14ac:dyDescent="0.25">
      <c r="A678" s="7">
        <v>673</v>
      </c>
      <c r="B678" s="9" t="str">
        <f>"200712005108"</f>
        <v>200712005108</v>
      </c>
    </row>
    <row r="679" spans="1:2" x14ac:dyDescent="0.25">
      <c r="A679" s="7">
        <v>674</v>
      </c>
      <c r="B679" s="9" t="str">
        <f>"200712005175"</f>
        <v>200712005175</v>
      </c>
    </row>
    <row r="680" spans="1:2" x14ac:dyDescent="0.25">
      <c r="A680" s="7">
        <v>675</v>
      </c>
      <c r="B680" s="9" t="str">
        <f>"200712005285"</f>
        <v>200712005285</v>
      </c>
    </row>
    <row r="681" spans="1:2" x14ac:dyDescent="0.25">
      <c r="A681" s="7">
        <v>676</v>
      </c>
      <c r="B681" s="9" t="str">
        <f>"200801000383"</f>
        <v>200801000383</v>
      </c>
    </row>
    <row r="682" spans="1:2" x14ac:dyDescent="0.25">
      <c r="A682" s="7">
        <v>677</v>
      </c>
      <c r="B682" s="9" t="str">
        <f>"200801000492"</f>
        <v>200801000492</v>
      </c>
    </row>
    <row r="683" spans="1:2" x14ac:dyDescent="0.25">
      <c r="A683" s="7">
        <v>678</v>
      </c>
      <c r="B683" s="9" t="str">
        <f>"200801000619"</f>
        <v>200801000619</v>
      </c>
    </row>
    <row r="684" spans="1:2" x14ac:dyDescent="0.25">
      <c r="A684" s="7">
        <v>679</v>
      </c>
      <c r="B684" s="9" t="str">
        <f>"200801000779"</f>
        <v>200801000779</v>
      </c>
    </row>
    <row r="685" spans="1:2" x14ac:dyDescent="0.25">
      <c r="A685" s="7">
        <v>680</v>
      </c>
      <c r="B685" s="9" t="str">
        <f>"200801001717"</f>
        <v>200801001717</v>
      </c>
    </row>
    <row r="686" spans="1:2" x14ac:dyDescent="0.25">
      <c r="A686" s="7">
        <v>681</v>
      </c>
      <c r="B686" s="9" t="str">
        <f>"200801001784"</f>
        <v>200801001784</v>
      </c>
    </row>
    <row r="687" spans="1:2" x14ac:dyDescent="0.25">
      <c r="A687" s="7">
        <v>682</v>
      </c>
      <c r="B687" s="9" t="str">
        <f>"200801002058"</f>
        <v>200801002058</v>
      </c>
    </row>
    <row r="688" spans="1:2" x14ac:dyDescent="0.25">
      <c r="A688" s="7">
        <v>683</v>
      </c>
      <c r="B688" s="9" t="str">
        <f>"200801002261"</f>
        <v>200801002261</v>
      </c>
    </row>
    <row r="689" spans="1:2" x14ac:dyDescent="0.25">
      <c r="A689" s="7">
        <v>684</v>
      </c>
      <c r="B689" s="9" t="str">
        <f>"200801002301"</f>
        <v>200801002301</v>
      </c>
    </row>
    <row r="690" spans="1:2" x14ac:dyDescent="0.25">
      <c r="A690" s="7">
        <v>685</v>
      </c>
      <c r="B690" s="9" t="str">
        <f>"200801002358"</f>
        <v>200801002358</v>
      </c>
    </row>
    <row r="691" spans="1:2" x14ac:dyDescent="0.25">
      <c r="A691" s="7">
        <v>686</v>
      </c>
      <c r="B691" s="9" t="str">
        <f>"200801002506"</f>
        <v>200801002506</v>
      </c>
    </row>
    <row r="692" spans="1:2" x14ac:dyDescent="0.25">
      <c r="A692" s="7">
        <v>687</v>
      </c>
      <c r="B692" s="9" t="str">
        <f>"200801002946"</f>
        <v>200801002946</v>
      </c>
    </row>
    <row r="693" spans="1:2" x14ac:dyDescent="0.25">
      <c r="A693" s="7">
        <v>688</v>
      </c>
      <c r="B693" s="9" t="str">
        <f>"200801003047"</f>
        <v>200801003047</v>
      </c>
    </row>
    <row r="694" spans="1:2" x14ac:dyDescent="0.25">
      <c r="A694" s="7">
        <v>689</v>
      </c>
      <c r="B694" s="9" t="str">
        <f>"200801003292"</f>
        <v>200801003292</v>
      </c>
    </row>
    <row r="695" spans="1:2" x14ac:dyDescent="0.25">
      <c r="A695" s="7">
        <v>690</v>
      </c>
      <c r="B695" s="9" t="str">
        <f>"200801003399"</f>
        <v>200801003399</v>
      </c>
    </row>
    <row r="696" spans="1:2" x14ac:dyDescent="0.25">
      <c r="A696" s="7">
        <v>691</v>
      </c>
      <c r="B696" s="9" t="str">
        <f>"200801003781"</f>
        <v>200801003781</v>
      </c>
    </row>
    <row r="697" spans="1:2" x14ac:dyDescent="0.25">
      <c r="A697" s="7">
        <v>692</v>
      </c>
      <c r="B697" s="9" t="str">
        <f>"200801003881"</f>
        <v>200801003881</v>
      </c>
    </row>
    <row r="698" spans="1:2" x14ac:dyDescent="0.25">
      <c r="A698" s="7">
        <v>693</v>
      </c>
      <c r="B698" s="9" t="str">
        <f>"200801004209"</f>
        <v>200801004209</v>
      </c>
    </row>
    <row r="699" spans="1:2" x14ac:dyDescent="0.25">
      <c r="A699" s="7">
        <v>694</v>
      </c>
      <c r="B699" s="9" t="str">
        <f>"200801004582"</f>
        <v>200801004582</v>
      </c>
    </row>
    <row r="700" spans="1:2" x14ac:dyDescent="0.25">
      <c r="A700" s="7">
        <v>695</v>
      </c>
      <c r="B700" s="9" t="str">
        <f>"200801005505"</f>
        <v>200801005505</v>
      </c>
    </row>
    <row r="701" spans="1:2" x14ac:dyDescent="0.25">
      <c r="A701" s="7">
        <v>696</v>
      </c>
      <c r="B701" s="9" t="str">
        <f>"200801005857"</f>
        <v>200801005857</v>
      </c>
    </row>
    <row r="702" spans="1:2" x14ac:dyDescent="0.25">
      <c r="A702" s="7">
        <v>697</v>
      </c>
      <c r="B702" s="9" t="str">
        <f>"200801006275"</f>
        <v>200801006275</v>
      </c>
    </row>
    <row r="703" spans="1:2" x14ac:dyDescent="0.25">
      <c r="A703" s="7">
        <v>698</v>
      </c>
      <c r="B703" s="9" t="str">
        <f>"200801006546"</f>
        <v>200801006546</v>
      </c>
    </row>
    <row r="704" spans="1:2" x14ac:dyDescent="0.25">
      <c r="A704" s="7">
        <v>699</v>
      </c>
      <c r="B704" s="9" t="str">
        <f>"200801006583"</f>
        <v>200801006583</v>
      </c>
    </row>
    <row r="705" spans="1:2" x14ac:dyDescent="0.25">
      <c r="A705" s="7">
        <v>700</v>
      </c>
      <c r="B705" s="9" t="str">
        <f>"200801006946"</f>
        <v>200801006946</v>
      </c>
    </row>
    <row r="706" spans="1:2" x14ac:dyDescent="0.25">
      <c r="A706" s="7">
        <v>701</v>
      </c>
      <c r="B706" s="9" t="str">
        <f>"200801007086"</f>
        <v>200801007086</v>
      </c>
    </row>
    <row r="707" spans="1:2" x14ac:dyDescent="0.25">
      <c r="A707" s="7">
        <v>702</v>
      </c>
      <c r="B707" s="9" t="str">
        <f>"200801007235"</f>
        <v>200801007235</v>
      </c>
    </row>
    <row r="708" spans="1:2" x14ac:dyDescent="0.25">
      <c r="A708" s="7">
        <v>703</v>
      </c>
      <c r="B708" s="9" t="str">
        <f>"200801008072"</f>
        <v>200801008072</v>
      </c>
    </row>
    <row r="709" spans="1:2" x14ac:dyDescent="0.25">
      <c r="A709" s="7">
        <v>704</v>
      </c>
      <c r="B709" s="9" t="str">
        <f>"200801008721"</f>
        <v>200801008721</v>
      </c>
    </row>
    <row r="710" spans="1:2" x14ac:dyDescent="0.25">
      <c r="A710" s="7">
        <v>705</v>
      </c>
      <c r="B710" s="9" t="str">
        <f>"200801009186"</f>
        <v>200801009186</v>
      </c>
    </row>
    <row r="711" spans="1:2" x14ac:dyDescent="0.25">
      <c r="A711" s="7">
        <v>706</v>
      </c>
      <c r="B711" s="9" t="str">
        <f>"200801009603"</f>
        <v>200801009603</v>
      </c>
    </row>
    <row r="712" spans="1:2" x14ac:dyDescent="0.25">
      <c r="A712" s="7">
        <v>707</v>
      </c>
      <c r="B712" s="9" t="str">
        <f>"200801010094"</f>
        <v>200801010094</v>
      </c>
    </row>
    <row r="713" spans="1:2" x14ac:dyDescent="0.25">
      <c r="A713" s="7">
        <v>708</v>
      </c>
      <c r="B713" s="9" t="str">
        <f>"200801010130"</f>
        <v>200801010130</v>
      </c>
    </row>
    <row r="714" spans="1:2" x14ac:dyDescent="0.25">
      <c r="A714" s="7">
        <v>709</v>
      </c>
      <c r="B714" s="9" t="str">
        <f>"200801010382"</f>
        <v>200801010382</v>
      </c>
    </row>
    <row r="715" spans="1:2" x14ac:dyDescent="0.25">
      <c r="A715" s="7">
        <v>710</v>
      </c>
      <c r="B715" s="9" t="str">
        <f>"200801011076"</f>
        <v>200801011076</v>
      </c>
    </row>
    <row r="716" spans="1:2" x14ac:dyDescent="0.25">
      <c r="A716" s="7">
        <v>711</v>
      </c>
      <c r="B716" s="9" t="str">
        <f>"200801011339"</f>
        <v>200801011339</v>
      </c>
    </row>
    <row r="717" spans="1:2" x14ac:dyDescent="0.25">
      <c r="A717" s="7">
        <v>712</v>
      </c>
      <c r="B717" s="9" t="str">
        <f>"200801011411"</f>
        <v>200801011411</v>
      </c>
    </row>
    <row r="718" spans="1:2" x14ac:dyDescent="0.25">
      <c r="A718" s="7">
        <v>713</v>
      </c>
      <c r="B718" s="9" t="str">
        <f>"200801011686"</f>
        <v>200801011686</v>
      </c>
    </row>
    <row r="719" spans="1:2" x14ac:dyDescent="0.25">
      <c r="A719" s="7">
        <v>714</v>
      </c>
      <c r="B719" s="9" t="str">
        <f>"200801011874"</f>
        <v>200801011874</v>
      </c>
    </row>
    <row r="720" spans="1:2" x14ac:dyDescent="0.25">
      <c r="A720" s="7">
        <v>715</v>
      </c>
      <c r="B720" s="9" t="str">
        <f>"200802000051"</f>
        <v>200802000051</v>
      </c>
    </row>
    <row r="721" spans="1:2" x14ac:dyDescent="0.25">
      <c r="A721" s="7">
        <v>716</v>
      </c>
      <c r="B721" s="9" t="str">
        <f>"200802000668"</f>
        <v>200802000668</v>
      </c>
    </row>
    <row r="722" spans="1:2" x14ac:dyDescent="0.25">
      <c r="A722" s="7">
        <v>717</v>
      </c>
      <c r="B722" s="9" t="str">
        <f>"200802001046"</f>
        <v>200802001046</v>
      </c>
    </row>
    <row r="723" spans="1:2" x14ac:dyDescent="0.25">
      <c r="A723" s="7">
        <v>718</v>
      </c>
      <c r="B723" s="9" t="str">
        <f>"200802001553"</f>
        <v>200802001553</v>
      </c>
    </row>
    <row r="724" spans="1:2" x14ac:dyDescent="0.25">
      <c r="A724" s="7">
        <v>719</v>
      </c>
      <c r="B724" s="9" t="str">
        <f>"200802001787"</f>
        <v>200802001787</v>
      </c>
    </row>
    <row r="725" spans="1:2" x14ac:dyDescent="0.25">
      <c r="A725" s="7">
        <v>720</v>
      </c>
      <c r="B725" s="9" t="str">
        <f>"200802002085"</f>
        <v>200802002085</v>
      </c>
    </row>
    <row r="726" spans="1:2" x14ac:dyDescent="0.25">
      <c r="A726" s="7">
        <v>721</v>
      </c>
      <c r="B726" s="9" t="str">
        <f>"200802002199"</f>
        <v>200802002199</v>
      </c>
    </row>
    <row r="727" spans="1:2" x14ac:dyDescent="0.25">
      <c r="A727" s="7">
        <v>722</v>
      </c>
      <c r="B727" s="9" t="str">
        <f>"200802003013"</f>
        <v>200802003013</v>
      </c>
    </row>
    <row r="728" spans="1:2" x14ac:dyDescent="0.25">
      <c r="A728" s="7">
        <v>723</v>
      </c>
      <c r="B728" s="9" t="str">
        <f>"200802003208"</f>
        <v>200802003208</v>
      </c>
    </row>
    <row r="729" spans="1:2" x14ac:dyDescent="0.25">
      <c r="A729" s="7">
        <v>724</v>
      </c>
      <c r="B729" s="9" t="str">
        <f>"200802003472"</f>
        <v>200802003472</v>
      </c>
    </row>
    <row r="730" spans="1:2" x14ac:dyDescent="0.25">
      <c r="A730" s="7">
        <v>725</v>
      </c>
      <c r="B730" s="9" t="str">
        <f>"200802003931"</f>
        <v>200802003931</v>
      </c>
    </row>
    <row r="731" spans="1:2" x14ac:dyDescent="0.25">
      <c r="A731" s="7">
        <v>726</v>
      </c>
      <c r="B731" s="9" t="str">
        <f>"200802004568"</f>
        <v>200802004568</v>
      </c>
    </row>
    <row r="732" spans="1:2" x14ac:dyDescent="0.25">
      <c r="A732" s="7">
        <v>727</v>
      </c>
      <c r="B732" s="9" t="str">
        <f>"200802005103"</f>
        <v>200802005103</v>
      </c>
    </row>
    <row r="733" spans="1:2" x14ac:dyDescent="0.25">
      <c r="A733" s="7">
        <v>728</v>
      </c>
      <c r="B733" s="9" t="str">
        <f>"200802007049"</f>
        <v>200802007049</v>
      </c>
    </row>
    <row r="734" spans="1:2" x14ac:dyDescent="0.25">
      <c r="A734" s="7">
        <v>729</v>
      </c>
      <c r="B734" s="9" t="str">
        <f>"200802008160"</f>
        <v>200802008160</v>
      </c>
    </row>
    <row r="735" spans="1:2" x14ac:dyDescent="0.25">
      <c r="A735" s="7">
        <v>730</v>
      </c>
      <c r="B735" s="9" t="str">
        <f>"200802008282"</f>
        <v>200802008282</v>
      </c>
    </row>
    <row r="736" spans="1:2" x14ac:dyDescent="0.25">
      <c r="A736" s="7">
        <v>731</v>
      </c>
      <c r="B736" s="9" t="str">
        <f>"200802008369"</f>
        <v>200802008369</v>
      </c>
    </row>
    <row r="737" spans="1:2" x14ac:dyDescent="0.25">
      <c r="A737" s="7">
        <v>732</v>
      </c>
      <c r="B737" s="9" t="str">
        <f>"200802008703"</f>
        <v>200802008703</v>
      </c>
    </row>
    <row r="738" spans="1:2" x14ac:dyDescent="0.25">
      <c r="A738" s="7">
        <v>733</v>
      </c>
      <c r="B738" s="9" t="str">
        <f>"200802009967"</f>
        <v>200802009967</v>
      </c>
    </row>
    <row r="739" spans="1:2" x14ac:dyDescent="0.25">
      <c r="A739" s="7">
        <v>734</v>
      </c>
      <c r="B739" s="9" t="str">
        <f>"200802010240"</f>
        <v>200802010240</v>
      </c>
    </row>
    <row r="740" spans="1:2" x14ac:dyDescent="0.25">
      <c r="A740" s="7">
        <v>735</v>
      </c>
      <c r="B740" s="9" t="str">
        <f>"200802010593"</f>
        <v>200802010593</v>
      </c>
    </row>
    <row r="741" spans="1:2" x14ac:dyDescent="0.25">
      <c r="A741" s="7">
        <v>736</v>
      </c>
      <c r="B741" s="9" t="str">
        <f>"200802010708"</f>
        <v>200802010708</v>
      </c>
    </row>
    <row r="742" spans="1:2" x14ac:dyDescent="0.25">
      <c r="A742" s="7">
        <v>737</v>
      </c>
      <c r="B742" s="9" t="str">
        <f>"200802011023"</f>
        <v>200802011023</v>
      </c>
    </row>
    <row r="743" spans="1:2" x14ac:dyDescent="0.25">
      <c r="A743" s="7">
        <v>738</v>
      </c>
      <c r="B743" s="9" t="str">
        <f>"200802011193"</f>
        <v>200802011193</v>
      </c>
    </row>
    <row r="744" spans="1:2" x14ac:dyDescent="0.25">
      <c r="A744" s="7">
        <v>739</v>
      </c>
      <c r="B744" s="9" t="str">
        <f>"200802011368"</f>
        <v>200802011368</v>
      </c>
    </row>
    <row r="745" spans="1:2" x14ac:dyDescent="0.25">
      <c r="A745" s="7">
        <v>740</v>
      </c>
      <c r="B745" s="9" t="str">
        <f>"200802011472"</f>
        <v>200802011472</v>
      </c>
    </row>
    <row r="746" spans="1:2" x14ac:dyDescent="0.25">
      <c r="A746" s="7">
        <v>741</v>
      </c>
      <c r="B746" s="9" t="str">
        <f>"200802011719"</f>
        <v>200802011719</v>
      </c>
    </row>
    <row r="747" spans="1:2" x14ac:dyDescent="0.25">
      <c r="A747" s="7">
        <v>742</v>
      </c>
      <c r="B747" s="9" t="str">
        <f>"200802012239"</f>
        <v>200802012239</v>
      </c>
    </row>
    <row r="748" spans="1:2" x14ac:dyDescent="0.25">
      <c r="A748" s="7">
        <v>743</v>
      </c>
      <c r="B748" s="9" t="str">
        <f>"200803000258"</f>
        <v>200803000258</v>
      </c>
    </row>
    <row r="749" spans="1:2" x14ac:dyDescent="0.25">
      <c r="A749" s="7">
        <v>744</v>
      </c>
      <c r="B749" s="9" t="str">
        <f>"200803000640"</f>
        <v>200803000640</v>
      </c>
    </row>
    <row r="750" spans="1:2" x14ac:dyDescent="0.25">
      <c r="A750" s="7">
        <v>745</v>
      </c>
      <c r="B750" s="9" t="str">
        <f>"200804000794"</f>
        <v>200804000794</v>
      </c>
    </row>
    <row r="751" spans="1:2" x14ac:dyDescent="0.25">
      <c r="A751" s="7">
        <v>746</v>
      </c>
      <c r="B751" s="9" t="str">
        <f>"200805000531"</f>
        <v>200805000531</v>
      </c>
    </row>
    <row r="752" spans="1:2" x14ac:dyDescent="0.25">
      <c r="A752" s="7">
        <v>747</v>
      </c>
      <c r="B752" s="9" t="str">
        <f>"200805000884"</f>
        <v>200805000884</v>
      </c>
    </row>
    <row r="753" spans="1:2" x14ac:dyDescent="0.25">
      <c r="A753" s="7">
        <v>748</v>
      </c>
      <c r="B753" s="9" t="str">
        <f>"200805000982"</f>
        <v>200805000982</v>
      </c>
    </row>
    <row r="754" spans="1:2" x14ac:dyDescent="0.25">
      <c r="A754" s="7">
        <v>749</v>
      </c>
      <c r="B754" s="9" t="str">
        <f>"200805001045"</f>
        <v>200805001045</v>
      </c>
    </row>
    <row r="755" spans="1:2" x14ac:dyDescent="0.25">
      <c r="A755" s="7">
        <v>750</v>
      </c>
      <c r="B755" s="9" t="str">
        <f>"200805001254"</f>
        <v>200805001254</v>
      </c>
    </row>
    <row r="756" spans="1:2" x14ac:dyDescent="0.25">
      <c r="A756" s="7">
        <v>751</v>
      </c>
      <c r="B756" s="9" t="str">
        <f>"200806000132"</f>
        <v>200806000132</v>
      </c>
    </row>
    <row r="757" spans="1:2" x14ac:dyDescent="0.25">
      <c r="A757" s="7">
        <v>752</v>
      </c>
      <c r="B757" s="9" t="str">
        <f>"200806000423"</f>
        <v>200806000423</v>
      </c>
    </row>
    <row r="758" spans="1:2" x14ac:dyDescent="0.25">
      <c r="A758" s="7">
        <v>753</v>
      </c>
      <c r="B758" s="9" t="str">
        <f>"200807000036"</f>
        <v>200807000036</v>
      </c>
    </row>
    <row r="759" spans="1:2" x14ac:dyDescent="0.25">
      <c r="A759" s="7">
        <v>754</v>
      </c>
      <c r="B759" s="9" t="str">
        <f>"200807000111"</f>
        <v>200807000111</v>
      </c>
    </row>
    <row r="760" spans="1:2" x14ac:dyDescent="0.25">
      <c r="A760" s="7">
        <v>755</v>
      </c>
      <c r="B760" s="9" t="str">
        <f>"200807000648"</f>
        <v>200807000648</v>
      </c>
    </row>
    <row r="761" spans="1:2" x14ac:dyDescent="0.25">
      <c r="A761" s="7">
        <v>756</v>
      </c>
      <c r="B761" s="9" t="str">
        <f>"200807000884"</f>
        <v>200807000884</v>
      </c>
    </row>
    <row r="762" spans="1:2" x14ac:dyDescent="0.25">
      <c r="A762" s="7">
        <v>757</v>
      </c>
      <c r="B762" s="9" t="str">
        <f>"200809000266"</f>
        <v>200809000266</v>
      </c>
    </row>
    <row r="763" spans="1:2" x14ac:dyDescent="0.25">
      <c r="A763" s="7">
        <v>758</v>
      </c>
      <c r="B763" s="9" t="str">
        <f>"200809000797"</f>
        <v>200809000797</v>
      </c>
    </row>
    <row r="764" spans="1:2" x14ac:dyDescent="0.25">
      <c r="A764" s="7">
        <v>759</v>
      </c>
      <c r="B764" s="9" t="str">
        <f>"200809001015"</f>
        <v>200809001015</v>
      </c>
    </row>
    <row r="765" spans="1:2" x14ac:dyDescent="0.25">
      <c r="A765" s="7">
        <v>760</v>
      </c>
      <c r="B765" s="9" t="str">
        <f>"200810000154"</f>
        <v>200810000154</v>
      </c>
    </row>
    <row r="766" spans="1:2" x14ac:dyDescent="0.25">
      <c r="A766" s="7">
        <v>761</v>
      </c>
      <c r="B766" s="9" t="str">
        <f>"200810001108"</f>
        <v>200810001108</v>
      </c>
    </row>
    <row r="767" spans="1:2" x14ac:dyDescent="0.25">
      <c r="A767" s="7">
        <v>762</v>
      </c>
      <c r="B767" s="9" t="str">
        <f>"200811000335"</f>
        <v>200811000335</v>
      </c>
    </row>
    <row r="768" spans="1:2" x14ac:dyDescent="0.25">
      <c r="A768" s="7">
        <v>763</v>
      </c>
      <c r="B768" s="9" t="str">
        <f>"200811000520"</f>
        <v>200811000520</v>
      </c>
    </row>
    <row r="769" spans="1:2" x14ac:dyDescent="0.25">
      <c r="A769" s="7">
        <v>764</v>
      </c>
      <c r="B769" s="9" t="str">
        <f>"200811000787"</f>
        <v>200811000787</v>
      </c>
    </row>
    <row r="770" spans="1:2" x14ac:dyDescent="0.25">
      <c r="A770" s="7">
        <v>765</v>
      </c>
      <c r="B770" s="9" t="str">
        <f>"200811000788"</f>
        <v>200811000788</v>
      </c>
    </row>
    <row r="771" spans="1:2" x14ac:dyDescent="0.25">
      <c r="A771" s="7">
        <v>766</v>
      </c>
      <c r="B771" s="9" t="str">
        <f>"200811000803"</f>
        <v>200811000803</v>
      </c>
    </row>
    <row r="772" spans="1:2" x14ac:dyDescent="0.25">
      <c r="A772" s="7">
        <v>767</v>
      </c>
      <c r="B772" s="9" t="str">
        <f>"200811001065"</f>
        <v>200811001065</v>
      </c>
    </row>
    <row r="773" spans="1:2" x14ac:dyDescent="0.25">
      <c r="A773" s="7">
        <v>768</v>
      </c>
      <c r="B773" s="9" t="str">
        <f>"200811001338"</f>
        <v>200811001338</v>
      </c>
    </row>
    <row r="774" spans="1:2" x14ac:dyDescent="0.25">
      <c r="A774" s="7">
        <v>769</v>
      </c>
      <c r="B774" s="9" t="str">
        <f>"200811001523"</f>
        <v>200811001523</v>
      </c>
    </row>
    <row r="775" spans="1:2" x14ac:dyDescent="0.25">
      <c r="A775" s="7">
        <v>770</v>
      </c>
      <c r="B775" s="9" t="str">
        <f>"200812000309"</f>
        <v>200812000309</v>
      </c>
    </row>
    <row r="776" spans="1:2" x14ac:dyDescent="0.25">
      <c r="A776" s="7">
        <v>771</v>
      </c>
      <c r="B776" s="9" t="str">
        <f>"200901000561"</f>
        <v>200901000561</v>
      </c>
    </row>
    <row r="777" spans="1:2" x14ac:dyDescent="0.25">
      <c r="A777" s="7">
        <v>772</v>
      </c>
      <c r="B777" s="9" t="str">
        <f>"200901000698"</f>
        <v>200901000698</v>
      </c>
    </row>
    <row r="778" spans="1:2" x14ac:dyDescent="0.25">
      <c r="A778" s="7">
        <v>773</v>
      </c>
      <c r="B778" s="9" t="str">
        <f>"200902000057"</f>
        <v>200902000057</v>
      </c>
    </row>
    <row r="779" spans="1:2" x14ac:dyDescent="0.25">
      <c r="A779" s="7">
        <v>774</v>
      </c>
      <c r="B779" s="9" t="str">
        <f>"200903000076"</f>
        <v>200903000076</v>
      </c>
    </row>
    <row r="780" spans="1:2" x14ac:dyDescent="0.25">
      <c r="A780" s="7">
        <v>775</v>
      </c>
      <c r="B780" s="9" t="str">
        <f>"200903000585"</f>
        <v>200903000585</v>
      </c>
    </row>
    <row r="781" spans="1:2" x14ac:dyDescent="0.25">
      <c r="A781" s="7">
        <v>776</v>
      </c>
      <c r="B781" s="9" t="str">
        <f>"200905000524"</f>
        <v>200905000524</v>
      </c>
    </row>
    <row r="782" spans="1:2" x14ac:dyDescent="0.25">
      <c r="A782" s="7">
        <v>777</v>
      </c>
      <c r="B782" s="9" t="str">
        <f>"200905000554"</f>
        <v>200905000554</v>
      </c>
    </row>
    <row r="783" spans="1:2" x14ac:dyDescent="0.25">
      <c r="A783" s="7">
        <v>778</v>
      </c>
      <c r="B783" s="9" t="str">
        <f>"200906000025"</f>
        <v>200906000025</v>
      </c>
    </row>
    <row r="784" spans="1:2" x14ac:dyDescent="0.25">
      <c r="A784" s="7">
        <v>779</v>
      </c>
      <c r="B784" s="9" t="str">
        <f>"200906000190"</f>
        <v>200906000190</v>
      </c>
    </row>
    <row r="785" spans="1:2" x14ac:dyDescent="0.25">
      <c r="A785" s="7">
        <v>780</v>
      </c>
      <c r="B785" s="9" t="str">
        <f>"200907000227"</f>
        <v>200907000227</v>
      </c>
    </row>
    <row r="786" spans="1:2" x14ac:dyDescent="0.25">
      <c r="A786" s="7">
        <v>781</v>
      </c>
      <c r="B786" s="9" t="str">
        <f>"200907000468"</f>
        <v>200907000468</v>
      </c>
    </row>
    <row r="787" spans="1:2" x14ac:dyDescent="0.25">
      <c r="A787" s="7">
        <v>782</v>
      </c>
      <c r="B787" s="9" t="str">
        <f>"200908000079"</f>
        <v>200908000079</v>
      </c>
    </row>
    <row r="788" spans="1:2" x14ac:dyDescent="0.25">
      <c r="A788" s="7">
        <v>783</v>
      </c>
      <c r="B788" s="9" t="str">
        <f>"200910000715"</f>
        <v>200910000715</v>
      </c>
    </row>
    <row r="789" spans="1:2" x14ac:dyDescent="0.25">
      <c r="A789" s="7">
        <v>784</v>
      </c>
      <c r="B789" s="9" t="str">
        <f>"200911000089"</f>
        <v>200911000089</v>
      </c>
    </row>
    <row r="790" spans="1:2" x14ac:dyDescent="0.25">
      <c r="A790" s="7">
        <v>785</v>
      </c>
      <c r="B790" s="9" t="str">
        <f>"201001000162"</f>
        <v>201001000162</v>
      </c>
    </row>
    <row r="791" spans="1:2" x14ac:dyDescent="0.25">
      <c r="A791" s="7">
        <v>786</v>
      </c>
      <c r="B791" s="9" t="str">
        <f>"201002000387"</f>
        <v>201002000387</v>
      </c>
    </row>
    <row r="792" spans="1:2" x14ac:dyDescent="0.25">
      <c r="A792" s="7">
        <v>787</v>
      </c>
      <c r="B792" s="9" t="str">
        <f>"201003000094"</f>
        <v>201003000094</v>
      </c>
    </row>
    <row r="793" spans="1:2" x14ac:dyDescent="0.25">
      <c r="A793" s="7">
        <v>788</v>
      </c>
      <c r="B793" s="9" t="str">
        <f>"201011000060"</f>
        <v>201011000060</v>
      </c>
    </row>
    <row r="794" spans="1:2" x14ac:dyDescent="0.25">
      <c r="A794" s="7">
        <v>789</v>
      </c>
      <c r="B794" s="9" t="str">
        <f>"201012000188"</f>
        <v>201012000188</v>
      </c>
    </row>
    <row r="795" spans="1:2" x14ac:dyDescent="0.25">
      <c r="A795" s="7">
        <v>790</v>
      </c>
      <c r="B795" s="9" t="str">
        <f>"201103000136"</f>
        <v>201103000136</v>
      </c>
    </row>
    <row r="796" spans="1:2" x14ac:dyDescent="0.25">
      <c r="A796" s="7">
        <v>791</v>
      </c>
      <c r="B796" s="9" t="str">
        <f>"201209000146"</f>
        <v>201209000146</v>
      </c>
    </row>
    <row r="797" spans="1:2" x14ac:dyDescent="0.25">
      <c r="A797" s="7">
        <v>792</v>
      </c>
      <c r="B797" s="9" t="str">
        <f>"201210000134"</f>
        <v>201210000134</v>
      </c>
    </row>
    <row r="798" spans="1:2" x14ac:dyDescent="0.25">
      <c r="A798" s="7">
        <v>793</v>
      </c>
      <c r="B798" s="9" t="str">
        <f>"201303000219"</f>
        <v>201303000219</v>
      </c>
    </row>
    <row r="799" spans="1:2" x14ac:dyDescent="0.25">
      <c r="A799" s="7">
        <v>794</v>
      </c>
      <c r="B799" s="9" t="str">
        <f>"201303000233"</f>
        <v>201303000233</v>
      </c>
    </row>
    <row r="800" spans="1:2" x14ac:dyDescent="0.25">
      <c r="A800" s="7">
        <v>795</v>
      </c>
      <c r="B800" s="9" t="str">
        <f>"201303000601"</f>
        <v>201303000601</v>
      </c>
    </row>
    <row r="801" spans="1:2" x14ac:dyDescent="0.25">
      <c r="A801" s="7">
        <v>796</v>
      </c>
      <c r="B801" s="9" t="str">
        <f>"201303000763"</f>
        <v>201303000763</v>
      </c>
    </row>
    <row r="802" spans="1:2" x14ac:dyDescent="0.25">
      <c r="A802" s="7">
        <v>797</v>
      </c>
      <c r="B802" s="9" t="str">
        <f>"201303000991"</f>
        <v>201303000991</v>
      </c>
    </row>
    <row r="803" spans="1:2" x14ac:dyDescent="0.25">
      <c r="A803" s="7">
        <v>798</v>
      </c>
      <c r="B803" s="9" t="str">
        <f>"201303001021"</f>
        <v>201303001021</v>
      </c>
    </row>
    <row r="804" spans="1:2" x14ac:dyDescent="0.25">
      <c r="A804" s="7">
        <v>799</v>
      </c>
      <c r="B804" s="9" t="str">
        <f>"201304000254"</f>
        <v>201304000254</v>
      </c>
    </row>
    <row r="805" spans="1:2" x14ac:dyDescent="0.25">
      <c r="A805" s="7">
        <v>800</v>
      </c>
      <c r="B805" s="9" t="str">
        <f>"201304000329"</f>
        <v>201304000329</v>
      </c>
    </row>
    <row r="806" spans="1:2" x14ac:dyDescent="0.25">
      <c r="A806" s="7">
        <v>801</v>
      </c>
      <c r="B806" s="9" t="str">
        <f>"201304000473"</f>
        <v>201304000473</v>
      </c>
    </row>
    <row r="807" spans="1:2" x14ac:dyDescent="0.25">
      <c r="A807" s="7">
        <v>802</v>
      </c>
      <c r="B807" s="9" t="str">
        <f>"201304000568"</f>
        <v>201304000568</v>
      </c>
    </row>
    <row r="808" spans="1:2" x14ac:dyDescent="0.25">
      <c r="A808" s="7">
        <v>803</v>
      </c>
      <c r="B808" s="9" t="str">
        <f>"201304000720"</f>
        <v>201304000720</v>
      </c>
    </row>
    <row r="809" spans="1:2" x14ac:dyDescent="0.25">
      <c r="A809" s="7">
        <v>804</v>
      </c>
      <c r="B809" s="9" t="str">
        <f>"201304002113"</f>
        <v>201304002113</v>
      </c>
    </row>
    <row r="810" spans="1:2" x14ac:dyDescent="0.25">
      <c r="A810" s="7">
        <v>805</v>
      </c>
      <c r="B810" s="9" t="str">
        <f>"201304002294"</f>
        <v>201304002294</v>
      </c>
    </row>
    <row r="811" spans="1:2" x14ac:dyDescent="0.25">
      <c r="A811" s="7">
        <v>806</v>
      </c>
      <c r="B811" s="9" t="str">
        <f>"201304002708"</f>
        <v>201304002708</v>
      </c>
    </row>
    <row r="812" spans="1:2" x14ac:dyDescent="0.25">
      <c r="A812" s="7">
        <v>807</v>
      </c>
      <c r="B812" s="9" t="str">
        <f>"201304002874"</f>
        <v>201304002874</v>
      </c>
    </row>
    <row r="813" spans="1:2" x14ac:dyDescent="0.25">
      <c r="A813" s="7">
        <v>808</v>
      </c>
      <c r="B813" s="9" t="str">
        <f>"201304003033"</f>
        <v>201304003033</v>
      </c>
    </row>
    <row r="814" spans="1:2" x14ac:dyDescent="0.25">
      <c r="A814" s="7">
        <v>809</v>
      </c>
      <c r="B814" s="9" t="str">
        <f>"201304003783"</f>
        <v>201304003783</v>
      </c>
    </row>
    <row r="815" spans="1:2" x14ac:dyDescent="0.25">
      <c r="A815" s="7">
        <v>810</v>
      </c>
      <c r="B815" s="9" t="str">
        <f>"201304004452"</f>
        <v>201304004452</v>
      </c>
    </row>
    <row r="816" spans="1:2" x14ac:dyDescent="0.25">
      <c r="A816" s="7">
        <v>811</v>
      </c>
      <c r="B816" s="9" t="str">
        <f>"201304004476"</f>
        <v>201304004476</v>
      </c>
    </row>
    <row r="817" spans="1:2" x14ac:dyDescent="0.25">
      <c r="A817" s="7">
        <v>812</v>
      </c>
      <c r="B817" s="9" t="str">
        <f>"201304004650"</f>
        <v>201304004650</v>
      </c>
    </row>
    <row r="818" spans="1:2" x14ac:dyDescent="0.25">
      <c r="A818" s="7">
        <v>813</v>
      </c>
      <c r="B818" s="9" t="str">
        <f>"201304004710"</f>
        <v>201304004710</v>
      </c>
    </row>
    <row r="819" spans="1:2" x14ac:dyDescent="0.25">
      <c r="A819" s="7">
        <v>814</v>
      </c>
      <c r="B819" s="9" t="str">
        <f>"201304004900"</f>
        <v>201304004900</v>
      </c>
    </row>
    <row r="820" spans="1:2" x14ac:dyDescent="0.25">
      <c r="A820" s="7">
        <v>815</v>
      </c>
      <c r="B820" s="9" t="str">
        <f>"201304004941"</f>
        <v>201304004941</v>
      </c>
    </row>
    <row r="821" spans="1:2" x14ac:dyDescent="0.25">
      <c r="A821" s="7">
        <v>816</v>
      </c>
      <c r="B821" s="9" t="str">
        <f>"201304005421"</f>
        <v>201304005421</v>
      </c>
    </row>
    <row r="822" spans="1:2" x14ac:dyDescent="0.25">
      <c r="A822" s="7">
        <v>817</v>
      </c>
      <c r="B822" s="9" t="str">
        <f>"201304005723"</f>
        <v>201304005723</v>
      </c>
    </row>
    <row r="823" spans="1:2" x14ac:dyDescent="0.25">
      <c r="A823" s="7">
        <v>818</v>
      </c>
      <c r="B823" s="9" t="str">
        <f>"201304006088"</f>
        <v>201304006088</v>
      </c>
    </row>
    <row r="824" spans="1:2" x14ac:dyDescent="0.25">
      <c r="A824" s="7">
        <v>819</v>
      </c>
      <c r="B824" s="9" t="str">
        <f>"201304006115"</f>
        <v>201304006115</v>
      </c>
    </row>
    <row r="825" spans="1:2" x14ac:dyDescent="0.25">
      <c r="A825" s="7">
        <v>820</v>
      </c>
      <c r="B825" s="9" t="str">
        <f>"201309000068"</f>
        <v>201309000068</v>
      </c>
    </row>
    <row r="826" spans="1:2" x14ac:dyDescent="0.25">
      <c r="A826" s="7">
        <v>821</v>
      </c>
      <c r="B826" s="9" t="str">
        <f>"201401000152"</f>
        <v>201401000152</v>
      </c>
    </row>
    <row r="827" spans="1:2" x14ac:dyDescent="0.25">
      <c r="A827" s="7">
        <v>822</v>
      </c>
      <c r="B827" s="9" t="str">
        <f>"201401000203"</f>
        <v>201401000203</v>
      </c>
    </row>
    <row r="828" spans="1:2" x14ac:dyDescent="0.25">
      <c r="A828" s="7">
        <v>823</v>
      </c>
      <c r="B828" s="9" t="str">
        <f>"201401000767"</f>
        <v>201401000767</v>
      </c>
    </row>
    <row r="829" spans="1:2" x14ac:dyDescent="0.25">
      <c r="A829" s="7">
        <v>824</v>
      </c>
      <c r="B829" s="9" t="str">
        <f>"201401001020"</f>
        <v>201401001020</v>
      </c>
    </row>
    <row r="830" spans="1:2" x14ac:dyDescent="0.25">
      <c r="A830" s="7">
        <v>825</v>
      </c>
      <c r="B830" s="9" t="str">
        <f>"201401001205"</f>
        <v>201401001205</v>
      </c>
    </row>
    <row r="831" spans="1:2" x14ac:dyDescent="0.25">
      <c r="A831" s="7">
        <v>826</v>
      </c>
      <c r="B831" s="9" t="str">
        <f>"201401001256"</f>
        <v>201401001256</v>
      </c>
    </row>
    <row r="832" spans="1:2" x14ac:dyDescent="0.25">
      <c r="A832" s="7">
        <v>827</v>
      </c>
      <c r="B832" s="9" t="str">
        <f>"201401001562"</f>
        <v>201401001562</v>
      </c>
    </row>
    <row r="833" spans="1:2" x14ac:dyDescent="0.25">
      <c r="A833" s="7">
        <v>828</v>
      </c>
      <c r="B833" s="9" t="str">
        <f>"201401001865"</f>
        <v>201401001865</v>
      </c>
    </row>
    <row r="834" spans="1:2" x14ac:dyDescent="0.25">
      <c r="A834" s="7">
        <v>829</v>
      </c>
      <c r="B834" s="9" t="str">
        <f>"201401001953"</f>
        <v>201401001953</v>
      </c>
    </row>
    <row r="835" spans="1:2" x14ac:dyDescent="0.25">
      <c r="A835" s="7">
        <v>830</v>
      </c>
      <c r="B835" s="9" t="str">
        <f>"201401002005"</f>
        <v>201401002005</v>
      </c>
    </row>
    <row r="836" spans="1:2" x14ac:dyDescent="0.25">
      <c r="A836" s="7">
        <v>831</v>
      </c>
      <c r="B836" s="9" t="str">
        <f>"201402000259"</f>
        <v>201402000259</v>
      </c>
    </row>
    <row r="837" spans="1:2" x14ac:dyDescent="0.25">
      <c r="A837" s="7">
        <v>832</v>
      </c>
      <c r="B837" s="9" t="str">
        <f>"201402000949"</f>
        <v>201402000949</v>
      </c>
    </row>
    <row r="838" spans="1:2" x14ac:dyDescent="0.25">
      <c r="A838" s="7">
        <v>833</v>
      </c>
      <c r="B838" s="9" t="str">
        <f>"201402000955"</f>
        <v>201402000955</v>
      </c>
    </row>
    <row r="839" spans="1:2" x14ac:dyDescent="0.25">
      <c r="A839" s="7">
        <v>834</v>
      </c>
      <c r="B839" s="9" t="str">
        <f>"201402001205"</f>
        <v>201402001205</v>
      </c>
    </row>
    <row r="840" spans="1:2" x14ac:dyDescent="0.25">
      <c r="A840" s="7">
        <v>835</v>
      </c>
      <c r="B840" s="9" t="str">
        <f>"201402001381"</f>
        <v>201402001381</v>
      </c>
    </row>
    <row r="841" spans="1:2" x14ac:dyDescent="0.25">
      <c r="A841" s="7">
        <v>836</v>
      </c>
      <c r="B841" s="9" t="str">
        <f>"201402001474"</f>
        <v>201402001474</v>
      </c>
    </row>
    <row r="842" spans="1:2" x14ac:dyDescent="0.25">
      <c r="A842" s="7">
        <v>837</v>
      </c>
      <c r="B842" s="9" t="str">
        <f>"201402001515"</f>
        <v>201402001515</v>
      </c>
    </row>
    <row r="843" spans="1:2" x14ac:dyDescent="0.25">
      <c r="A843" s="7">
        <v>838</v>
      </c>
      <c r="B843" s="9" t="str">
        <f>"201402002033"</f>
        <v>201402002033</v>
      </c>
    </row>
    <row r="844" spans="1:2" x14ac:dyDescent="0.25">
      <c r="A844" s="7">
        <v>839</v>
      </c>
      <c r="B844" s="9" t="str">
        <f>"201402002656"</f>
        <v>201402002656</v>
      </c>
    </row>
    <row r="845" spans="1:2" x14ac:dyDescent="0.25">
      <c r="A845" s="7">
        <v>840</v>
      </c>
      <c r="B845" s="9" t="str">
        <f>"201402002778"</f>
        <v>201402002778</v>
      </c>
    </row>
    <row r="846" spans="1:2" x14ac:dyDescent="0.25">
      <c r="A846" s="7">
        <v>841</v>
      </c>
      <c r="B846" s="9" t="str">
        <f>"201402003655"</f>
        <v>201402003655</v>
      </c>
    </row>
    <row r="847" spans="1:2" x14ac:dyDescent="0.25">
      <c r="A847" s="7">
        <v>842</v>
      </c>
      <c r="B847" s="9" t="str">
        <f>"201402003672"</f>
        <v>201402003672</v>
      </c>
    </row>
    <row r="848" spans="1:2" x14ac:dyDescent="0.25">
      <c r="A848" s="7">
        <v>843</v>
      </c>
      <c r="B848" s="9" t="str">
        <f>"201402003811"</f>
        <v>201402003811</v>
      </c>
    </row>
    <row r="849" spans="1:2" x14ac:dyDescent="0.25">
      <c r="A849" s="7">
        <v>844</v>
      </c>
      <c r="B849" s="9" t="str">
        <f>"201402004250"</f>
        <v>201402004250</v>
      </c>
    </row>
    <row r="850" spans="1:2" x14ac:dyDescent="0.25">
      <c r="A850" s="7">
        <v>845</v>
      </c>
      <c r="B850" s="9" t="str">
        <f>"201402004396"</f>
        <v>201402004396</v>
      </c>
    </row>
    <row r="851" spans="1:2" x14ac:dyDescent="0.25">
      <c r="A851" s="7">
        <v>846</v>
      </c>
      <c r="B851" s="9" t="str">
        <f>"201402004686"</f>
        <v>201402004686</v>
      </c>
    </row>
    <row r="852" spans="1:2" x14ac:dyDescent="0.25">
      <c r="A852" s="7">
        <v>847</v>
      </c>
      <c r="B852" s="9" t="str">
        <f>"201402005027"</f>
        <v>201402005027</v>
      </c>
    </row>
    <row r="853" spans="1:2" x14ac:dyDescent="0.25">
      <c r="A853" s="7">
        <v>848</v>
      </c>
      <c r="B853" s="9" t="str">
        <f>"201402005210"</f>
        <v>201402005210</v>
      </c>
    </row>
    <row r="854" spans="1:2" x14ac:dyDescent="0.25">
      <c r="A854" s="7">
        <v>849</v>
      </c>
      <c r="B854" s="9" t="str">
        <f>"201402005324"</f>
        <v>201402005324</v>
      </c>
    </row>
    <row r="855" spans="1:2" x14ac:dyDescent="0.25">
      <c r="A855" s="7">
        <v>850</v>
      </c>
      <c r="B855" s="9" t="str">
        <f>"201402006243"</f>
        <v>201402006243</v>
      </c>
    </row>
    <row r="856" spans="1:2" x14ac:dyDescent="0.25">
      <c r="A856" s="7">
        <v>851</v>
      </c>
      <c r="B856" s="9" t="str">
        <f>"201402006281"</f>
        <v>201402006281</v>
      </c>
    </row>
    <row r="857" spans="1:2" x14ac:dyDescent="0.25">
      <c r="A857" s="7">
        <v>852</v>
      </c>
      <c r="B857" s="9" t="str">
        <f>"201402006307"</f>
        <v>201402006307</v>
      </c>
    </row>
    <row r="858" spans="1:2" x14ac:dyDescent="0.25">
      <c r="A858" s="7">
        <v>853</v>
      </c>
      <c r="B858" s="9" t="str">
        <f>"201402006316"</f>
        <v>201402006316</v>
      </c>
    </row>
    <row r="859" spans="1:2" x14ac:dyDescent="0.25">
      <c r="A859" s="7">
        <v>854</v>
      </c>
      <c r="B859" s="9" t="str">
        <f>"201402006658"</f>
        <v>201402006658</v>
      </c>
    </row>
    <row r="860" spans="1:2" x14ac:dyDescent="0.25">
      <c r="A860" s="7">
        <v>855</v>
      </c>
      <c r="B860" s="9" t="str">
        <f>"201402006927"</f>
        <v>201402006927</v>
      </c>
    </row>
    <row r="861" spans="1:2" x14ac:dyDescent="0.25">
      <c r="A861" s="7">
        <v>856</v>
      </c>
      <c r="B861" s="9" t="str">
        <f>"201402007107"</f>
        <v>201402007107</v>
      </c>
    </row>
    <row r="862" spans="1:2" x14ac:dyDescent="0.25">
      <c r="A862" s="7">
        <v>857</v>
      </c>
      <c r="B862" s="9" t="str">
        <f>"201402007180"</f>
        <v>201402007180</v>
      </c>
    </row>
    <row r="863" spans="1:2" x14ac:dyDescent="0.25">
      <c r="A863" s="7">
        <v>858</v>
      </c>
      <c r="B863" s="9" t="str">
        <f>"201402007195"</f>
        <v>201402007195</v>
      </c>
    </row>
    <row r="864" spans="1:2" x14ac:dyDescent="0.25">
      <c r="A864" s="7">
        <v>859</v>
      </c>
      <c r="B864" s="9" t="str">
        <f>"201402007255"</f>
        <v>201402007255</v>
      </c>
    </row>
    <row r="865" spans="1:2" x14ac:dyDescent="0.25">
      <c r="A865" s="7">
        <v>860</v>
      </c>
      <c r="B865" s="9" t="str">
        <f>"201402007525"</f>
        <v>201402007525</v>
      </c>
    </row>
    <row r="866" spans="1:2" x14ac:dyDescent="0.25">
      <c r="A866" s="7">
        <v>861</v>
      </c>
      <c r="B866" s="9" t="str">
        <f>"201402007620"</f>
        <v>201402007620</v>
      </c>
    </row>
    <row r="867" spans="1:2" x14ac:dyDescent="0.25">
      <c r="A867" s="7">
        <v>862</v>
      </c>
      <c r="B867" s="9" t="str">
        <f>"201402007996"</f>
        <v>201402007996</v>
      </c>
    </row>
    <row r="868" spans="1:2" x14ac:dyDescent="0.25">
      <c r="A868" s="7">
        <v>863</v>
      </c>
      <c r="B868" s="9" t="str">
        <f>"201402008191"</f>
        <v>201402008191</v>
      </c>
    </row>
    <row r="869" spans="1:2" x14ac:dyDescent="0.25">
      <c r="A869" s="7">
        <v>864</v>
      </c>
      <c r="B869" s="9" t="str">
        <f>"201402008455"</f>
        <v>201402008455</v>
      </c>
    </row>
    <row r="870" spans="1:2" x14ac:dyDescent="0.25">
      <c r="A870" s="7">
        <v>865</v>
      </c>
      <c r="B870" s="9" t="str">
        <f>"201402008515"</f>
        <v>201402008515</v>
      </c>
    </row>
    <row r="871" spans="1:2" x14ac:dyDescent="0.25">
      <c r="A871" s="7">
        <v>866</v>
      </c>
      <c r="B871" s="9" t="str">
        <f>"201402008580"</f>
        <v>201402008580</v>
      </c>
    </row>
    <row r="872" spans="1:2" x14ac:dyDescent="0.25">
      <c r="A872" s="7">
        <v>867</v>
      </c>
      <c r="B872" s="9" t="str">
        <f>"201402008803"</f>
        <v>201402008803</v>
      </c>
    </row>
    <row r="873" spans="1:2" x14ac:dyDescent="0.25">
      <c r="A873" s="7">
        <v>868</v>
      </c>
      <c r="B873" s="9" t="str">
        <f>"201402009031"</f>
        <v>201402009031</v>
      </c>
    </row>
    <row r="874" spans="1:2" x14ac:dyDescent="0.25">
      <c r="A874" s="7">
        <v>869</v>
      </c>
      <c r="B874" s="9" t="str">
        <f>"201402009343"</f>
        <v>201402009343</v>
      </c>
    </row>
    <row r="875" spans="1:2" x14ac:dyDescent="0.25">
      <c r="A875" s="7">
        <v>870</v>
      </c>
      <c r="B875" s="9" t="str">
        <f>"201402009624"</f>
        <v>201402009624</v>
      </c>
    </row>
    <row r="876" spans="1:2" x14ac:dyDescent="0.25">
      <c r="A876" s="7">
        <v>871</v>
      </c>
      <c r="B876" s="9" t="str">
        <f>"201402009842"</f>
        <v>201402009842</v>
      </c>
    </row>
    <row r="877" spans="1:2" x14ac:dyDescent="0.25">
      <c r="A877" s="7">
        <v>872</v>
      </c>
      <c r="B877" s="9" t="str">
        <f>"201402010212"</f>
        <v>201402010212</v>
      </c>
    </row>
    <row r="878" spans="1:2" x14ac:dyDescent="0.25">
      <c r="A878" s="7">
        <v>873</v>
      </c>
      <c r="B878" s="9" t="str">
        <f>"201402010305"</f>
        <v>201402010305</v>
      </c>
    </row>
    <row r="879" spans="1:2" x14ac:dyDescent="0.25">
      <c r="A879" s="7">
        <v>874</v>
      </c>
      <c r="B879" s="9" t="str">
        <f>"201402011339"</f>
        <v>201402011339</v>
      </c>
    </row>
    <row r="880" spans="1:2" x14ac:dyDescent="0.25">
      <c r="A880" s="7">
        <v>875</v>
      </c>
      <c r="B880" s="9" t="str">
        <f>"201402011367"</f>
        <v>201402011367</v>
      </c>
    </row>
    <row r="881" spans="1:2" x14ac:dyDescent="0.25">
      <c r="A881" s="7">
        <v>876</v>
      </c>
      <c r="B881" s="9" t="str">
        <f>"201402011647"</f>
        <v>201402011647</v>
      </c>
    </row>
    <row r="882" spans="1:2" x14ac:dyDescent="0.25">
      <c r="A882" s="7">
        <v>877</v>
      </c>
      <c r="B882" s="9" t="str">
        <f>"201402011811"</f>
        <v>201402011811</v>
      </c>
    </row>
    <row r="883" spans="1:2" x14ac:dyDescent="0.25">
      <c r="A883" s="7">
        <v>878</v>
      </c>
      <c r="B883" s="9" t="str">
        <f>"201402011968"</f>
        <v>201402011968</v>
      </c>
    </row>
    <row r="884" spans="1:2" x14ac:dyDescent="0.25">
      <c r="A884" s="7">
        <v>879</v>
      </c>
      <c r="B884" s="9" t="str">
        <f>"201402012062"</f>
        <v>201402012062</v>
      </c>
    </row>
    <row r="885" spans="1:2" x14ac:dyDescent="0.25">
      <c r="A885" s="7">
        <v>880</v>
      </c>
      <c r="B885" s="9" t="str">
        <f>"201402012117"</f>
        <v>201402012117</v>
      </c>
    </row>
    <row r="886" spans="1:2" x14ac:dyDescent="0.25">
      <c r="A886" s="7">
        <v>881</v>
      </c>
      <c r="B886" s="9" t="str">
        <f>"201402012181"</f>
        <v>201402012181</v>
      </c>
    </row>
    <row r="887" spans="1:2" x14ac:dyDescent="0.25">
      <c r="A887" s="7">
        <v>882</v>
      </c>
      <c r="B887" s="9" t="str">
        <f>"201402012300"</f>
        <v>201402012300</v>
      </c>
    </row>
    <row r="888" spans="1:2" x14ac:dyDescent="0.25">
      <c r="A888" s="7">
        <v>883</v>
      </c>
      <c r="B888" s="9" t="str">
        <f>"201403000060"</f>
        <v>201403000060</v>
      </c>
    </row>
    <row r="889" spans="1:2" x14ac:dyDescent="0.25">
      <c r="A889" s="7">
        <v>884</v>
      </c>
      <c r="B889" s="9" t="str">
        <f>"201405000891"</f>
        <v>201405000891</v>
      </c>
    </row>
    <row r="890" spans="1:2" x14ac:dyDescent="0.25">
      <c r="A890" s="7">
        <v>885</v>
      </c>
      <c r="B890" s="9" t="str">
        <f>"201405001089"</f>
        <v>201405001089</v>
      </c>
    </row>
    <row r="891" spans="1:2" x14ac:dyDescent="0.25">
      <c r="A891" s="7">
        <v>886</v>
      </c>
      <c r="B891" s="9" t="str">
        <f>"201405001345"</f>
        <v>201405001345</v>
      </c>
    </row>
    <row r="892" spans="1:2" x14ac:dyDescent="0.25">
      <c r="A892" s="7">
        <v>887</v>
      </c>
      <c r="B892" s="9" t="str">
        <f>"201405002106"</f>
        <v>201405002106</v>
      </c>
    </row>
    <row r="893" spans="1:2" x14ac:dyDescent="0.25">
      <c r="A893" s="7">
        <v>888</v>
      </c>
      <c r="B893" s="9" t="str">
        <f>"201406000070"</f>
        <v>201406000070</v>
      </c>
    </row>
    <row r="894" spans="1:2" x14ac:dyDescent="0.25">
      <c r="A894" s="7">
        <v>889</v>
      </c>
      <c r="B894" s="9" t="str">
        <f>"201406000133"</f>
        <v>201406000133</v>
      </c>
    </row>
    <row r="895" spans="1:2" x14ac:dyDescent="0.25">
      <c r="A895" s="7">
        <v>890</v>
      </c>
      <c r="B895" s="9" t="str">
        <f>"201406000135"</f>
        <v>201406000135</v>
      </c>
    </row>
    <row r="896" spans="1:2" x14ac:dyDescent="0.25">
      <c r="A896" s="7">
        <v>891</v>
      </c>
      <c r="B896" s="9" t="str">
        <f>"201406000329"</f>
        <v>201406000329</v>
      </c>
    </row>
    <row r="897" spans="1:2" x14ac:dyDescent="0.25">
      <c r="A897" s="7">
        <v>892</v>
      </c>
      <c r="B897" s="9" t="str">
        <f>"201406000773"</f>
        <v>201406000773</v>
      </c>
    </row>
    <row r="898" spans="1:2" x14ac:dyDescent="0.25">
      <c r="A898" s="7">
        <v>893</v>
      </c>
      <c r="B898" s="9" t="str">
        <f>"201406000832"</f>
        <v>201406000832</v>
      </c>
    </row>
    <row r="899" spans="1:2" x14ac:dyDescent="0.25">
      <c r="A899" s="7">
        <v>894</v>
      </c>
      <c r="B899" s="9" t="str">
        <f>"201406000967"</f>
        <v>201406000967</v>
      </c>
    </row>
    <row r="900" spans="1:2" x14ac:dyDescent="0.25">
      <c r="A900" s="7">
        <v>895</v>
      </c>
      <c r="B900" s="9" t="str">
        <f>"201406000977"</f>
        <v>201406000977</v>
      </c>
    </row>
    <row r="901" spans="1:2" x14ac:dyDescent="0.25">
      <c r="A901" s="7">
        <v>896</v>
      </c>
      <c r="B901" s="9" t="str">
        <f>"201406001092"</f>
        <v>201406001092</v>
      </c>
    </row>
    <row r="902" spans="1:2" x14ac:dyDescent="0.25">
      <c r="A902" s="7">
        <v>897</v>
      </c>
      <c r="B902" s="9" t="str">
        <f>"201406001705"</f>
        <v>201406001705</v>
      </c>
    </row>
    <row r="903" spans="1:2" x14ac:dyDescent="0.25">
      <c r="A903" s="7">
        <v>898</v>
      </c>
      <c r="B903" s="9" t="str">
        <f>"201406001961"</f>
        <v>201406001961</v>
      </c>
    </row>
    <row r="904" spans="1:2" x14ac:dyDescent="0.25">
      <c r="A904" s="7">
        <v>899</v>
      </c>
      <c r="B904" s="9" t="str">
        <f>"201406002045"</f>
        <v>201406002045</v>
      </c>
    </row>
    <row r="905" spans="1:2" x14ac:dyDescent="0.25">
      <c r="A905" s="7">
        <v>900</v>
      </c>
      <c r="B905" s="9" t="str">
        <f>"201406002070"</f>
        <v>201406002070</v>
      </c>
    </row>
    <row r="906" spans="1:2" x14ac:dyDescent="0.25">
      <c r="A906" s="7">
        <v>901</v>
      </c>
      <c r="B906" s="9" t="str">
        <f>"201406003075"</f>
        <v>201406003075</v>
      </c>
    </row>
    <row r="907" spans="1:2" x14ac:dyDescent="0.25">
      <c r="A907" s="7">
        <v>902</v>
      </c>
      <c r="B907" s="9" t="str">
        <f>"201406003165"</f>
        <v>201406003165</v>
      </c>
    </row>
    <row r="908" spans="1:2" x14ac:dyDescent="0.25">
      <c r="A908" s="7">
        <v>903</v>
      </c>
      <c r="B908" s="9" t="str">
        <f>"201406003298"</f>
        <v>201406003298</v>
      </c>
    </row>
    <row r="909" spans="1:2" x14ac:dyDescent="0.25">
      <c r="A909" s="7">
        <v>904</v>
      </c>
      <c r="B909" s="9" t="str">
        <f>"201406003776"</f>
        <v>201406003776</v>
      </c>
    </row>
    <row r="910" spans="1:2" x14ac:dyDescent="0.25">
      <c r="A910" s="7">
        <v>905</v>
      </c>
      <c r="B910" s="9" t="str">
        <f>"201406004498"</f>
        <v>201406004498</v>
      </c>
    </row>
    <row r="911" spans="1:2" x14ac:dyDescent="0.25">
      <c r="A911" s="7">
        <v>906</v>
      </c>
      <c r="B911" s="9" t="str">
        <f>"201406005143"</f>
        <v>201406005143</v>
      </c>
    </row>
    <row r="912" spans="1:2" x14ac:dyDescent="0.25">
      <c r="A912" s="7">
        <v>907</v>
      </c>
      <c r="B912" s="9" t="str">
        <f>"201406005555"</f>
        <v>201406005555</v>
      </c>
    </row>
    <row r="913" spans="1:2" x14ac:dyDescent="0.25">
      <c r="A913" s="7">
        <v>908</v>
      </c>
      <c r="B913" s="9" t="str">
        <f>"201406005567"</f>
        <v>201406005567</v>
      </c>
    </row>
    <row r="914" spans="1:2" x14ac:dyDescent="0.25">
      <c r="A914" s="7">
        <v>909</v>
      </c>
      <c r="B914" s="9" t="str">
        <f>"201406005721"</f>
        <v>201406005721</v>
      </c>
    </row>
    <row r="915" spans="1:2" x14ac:dyDescent="0.25">
      <c r="A915" s="7">
        <v>910</v>
      </c>
      <c r="B915" s="9" t="str">
        <f>"201406006343"</f>
        <v>201406006343</v>
      </c>
    </row>
    <row r="916" spans="1:2" x14ac:dyDescent="0.25">
      <c r="A916" s="7">
        <v>911</v>
      </c>
      <c r="B916" s="9" t="str">
        <f>"201406007432"</f>
        <v>201406007432</v>
      </c>
    </row>
    <row r="917" spans="1:2" x14ac:dyDescent="0.25">
      <c r="A917" s="7">
        <v>912</v>
      </c>
      <c r="B917" s="9" t="str">
        <f>"201406007441"</f>
        <v>201406007441</v>
      </c>
    </row>
    <row r="918" spans="1:2" x14ac:dyDescent="0.25">
      <c r="A918" s="7">
        <v>913</v>
      </c>
      <c r="B918" s="9" t="str">
        <f>"201406008210"</f>
        <v>201406008210</v>
      </c>
    </row>
    <row r="919" spans="1:2" x14ac:dyDescent="0.25">
      <c r="A919" s="7">
        <v>914</v>
      </c>
      <c r="B919" s="9" t="str">
        <f>"201406008268"</f>
        <v>201406008268</v>
      </c>
    </row>
    <row r="920" spans="1:2" x14ac:dyDescent="0.25">
      <c r="A920" s="7">
        <v>915</v>
      </c>
      <c r="B920" s="9" t="str">
        <f>"201406008325"</f>
        <v>201406008325</v>
      </c>
    </row>
    <row r="921" spans="1:2" x14ac:dyDescent="0.25">
      <c r="A921" s="7">
        <v>916</v>
      </c>
      <c r="B921" s="9" t="str">
        <f>"201406008788"</f>
        <v>201406008788</v>
      </c>
    </row>
    <row r="922" spans="1:2" x14ac:dyDescent="0.25">
      <c r="A922" s="7">
        <v>917</v>
      </c>
      <c r="B922" s="9" t="str">
        <f>"201406008950"</f>
        <v>201406008950</v>
      </c>
    </row>
    <row r="923" spans="1:2" x14ac:dyDescent="0.25">
      <c r="A923" s="7">
        <v>918</v>
      </c>
      <c r="B923" s="9" t="str">
        <f>"201406009159"</f>
        <v>201406009159</v>
      </c>
    </row>
    <row r="924" spans="1:2" x14ac:dyDescent="0.25">
      <c r="A924" s="7">
        <v>919</v>
      </c>
      <c r="B924" s="9" t="str">
        <f>"201406009165"</f>
        <v>201406009165</v>
      </c>
    </row>
    <row r="925" spans="1:2" x14ac:dyDescent="0.25">
      <c r="A925" s="7">
        <v>920</v>
      </c>
      <c r="B925" s="9" t="str">
        <f>"201406009295"</f>
        <v>201406009295</v>
      </c>
    </row>
    <row r="926" spans="1:2" x14ac:dyDescent="0.25">
      <c r="A926" s="7">
        <v>921</v>
      </c>
      <c r="B926" s="9" t="str">
        <f>"201406009413"</f>
        <v>201406009413</v>
      </c>
    </row>
    <row r="927" spans="1:2" x14ac:dyDescent="0.25">
      <c r="A927" s="7">
        <v>922</v>
      </c>
      <c r="B927" s="9" t="str">
        <f>"201406009705"</f>
        <v>201406009705</v>
      </c>
    </row>
    <row r="928" spans="1:2" x14ac:dyDescent="0.25">
      <c r="A928" s="7">
        <v>923</v>
      </c>
      <c r="B928" s="9" t="str">
        <f>"201406009939"</f>
        <v>201406009939</v>
      </c>
    </row>
    <row r="929" spans="1:2" x14ac:dyDescent="0.25">
      <c r="A929" s="7">
        <v>924</v>
      </c>
      <c r="B929" s="9" t="str">
        <f>"201406009951"</f>
        <v>201406009951</v>
      </c>
    </row>
    <row r="930" spans="1:2" x14ac:dyDescent="0.25">
      <c r="A930" s="7">
        <v>925</v>
      </c>
      <c r="B930" s="9" t="str">
        <f>"201406010957"</f>
        <v>201406010957</v>
      </c>
    </row>
    <row r="931" spans="1:2" x14ac:dyDescent="0.25">
      <c r="A931" s="7">
        <v>926</v>
      </c>
      <c r="B931" s="9" t="str">
        <f>"201406011314"</f>
        <v>201406011314</v>
      </c>
    </row>
    <row r="932" spans="1:2" x14ac:dyDescent="0.25">
      <c r="A932" s="7">
        <v>927</v>
      </c>
      <c r="B932" s="9" t="str">
        <f>"201406011687"</f>
        <v>201406011687</v>
      </c>
    </row>
    <row r="933" spans="1:2" x14ac:dyDescent="0.25">
      <c r="A933" s="7">
        <v>928</v>
      </c>
      <c r="B933" s="9" t="str">
        <f>"201406013543"</f>
        <v>201406013543</v>
      </c>
    </row>
    <row r="934" spans="1:2" x14ac:dyDescent="0.25">
      <c r="A934" s="7">
        <v>929</v>
      </c>
      <c r="B934" s="9" t="str">
        <f>"201406013556"</f>
        <v>201406013556</v>
      </c>
    </row>
    <row r="935" spans="1:2" x14ac:dyDescent="0.25">
      <c r="A935" s="7">
        <v>930</v>
      </c>
      <c r="B935" s="9" t="str">
        <f>"201406013629"</f>
        <v>201406013629</v>
      </c>
    </row>
    <row r="936" spans="1:2" x14ac:dyDescent="0.25">
      <c r="A936" s="7">
        <v>931</v>
      </c>
      <c r="B936" s="9" t="str">
        <f>"201406013684"</f>
        <v>201406013684</v>
      </c>
    </row>
    <row r="937" spans="1:2" x14ac:dyDescent="0.25">
      <c r="A937" s="7">
        <v>932</v>
      </c>
      <c r="B937" s="9" t="str">
        <f>"201406013715"</f>
        <v>201406013715</v>
      </c>
    </row>
    <row r="938" spans="1:2" x14ac:dyDescent="0.25">
      <c r="A938" s="7">
        <v>933</v>
      </c>
      <c r="B938" s="9" t="str">
        <f>"201406013753"</f>
        <v>201406013753</v>
      </c>
    </row>
    <row r="939" spans="1:2" x14ac:dyDescent="0.25">
      <c r="A939" s="7">
        <v>934</v>
      </c>
      <c r="B939" s="9" t="str">
        <f>"201406014147"</f>
        <v>201406014147</v>
      </c>
    </row>
    <row r="940" spans="1:2" x14ac:dyDescent="0.25">
      <c r="A940" s="7">
        <v>935</v>
      </c>
      <c r="B940" s="9" t="str">
        <f>"201406014268"</f>
        <v>201406014268</v>
      </c>
    </row>
    <row r="941" spans="1:2" x14ac:dyDescent="0.25">
      <c r="A941" s="7">
        <v>936</v>
      </c>
      <c r="B941" s="9" t="str">
        <f>"201406014690"</f>
        <v>201406014690</v>
      </c>
    </row>
    <row r="942" spans="1:2" x14ac:dyDescent="0.25">
      <c r="A942" s="7">
        <v>937</v>
      </c>
      <c r="B942" s="9" t="str">
        <f>"201406014721"</f>
        <v>201406014721</v>
      </c>
    </row>
    <row r="943" spans="1:2" x14ac:dyDescent="0.25">
      <c r="A943" s="7">
        <v>938</v>
      </c>
      <c r="B943" s="9" t="str">
        <f>"201406015972"</f>
        <v>201406015972</v>
      </c>
    </row>
    <row r="944" spans="1:2" x14ac:dyDescent="0.25">
      <c r="A944" s="7">
        <v>939</v>
      </c>
      <c r="B944" s="9" t="str">
        <f>"201406016144"</f>
        <v>201406016144</v>
      </c>
    </row>
    <row r="945" spans="1:2" x14ac:dyDescent="0.25">
      <c r="A945" s="7">
        <v>940</v>
      </c>
      <c r="B945" s="9" t="str">
        <f>"201406018048"</f>
        <v>201406018048</v>
      </c>
    </row>
    <row r="946" spans="1:2" x14ac:dyDescent="0.25">
      <c r="A946" s="7">
        <v>941</v>
      </c>
      <c r="B946" s="9" t="str">
        <f>"201406018881"</f>
        <v>201406018881</v>
      </c>
    </row>
    <row r="947" spans="1:2" x14ac:dyDescent="0.25">
      <c r="A947" s="7">
        <v>942</v>
      </c>
      <c r="B947" s="9" t="str">
        <f>"201406019207"</f>
        <v>201406019207</v>
      </c>
    </row>
    <row r="948" spans="1:2" x14ac:dyDescent="0.25">
      <c r="A948" s="7">
        <v>943</v>
      </c>
      <c r="B948" s="9" t="str">
        <f>"201406019225"</f>
        <v>201406019225</v>
      </c>
    </row>
    <row r="949" spans="1:2" x14ac:dyDescent="0.25">
      <c r="A949" s="7">
        <v>944</v>
      </c>
      <c r="B949" s="9" t="str">
        <f>"201407000299"</f>
        <v>201407000299</v>
      </c>
    </row>
    <row r="950" spans="1:2" x14ac:dyDescent="0.25">
      <c r="A950" s="7">
        <v>945</v>
      </c>
      <c r="B950" s="9" t="str">
        <f>"201408000239"</f>
        <v>201408000239</v>
      </c>
    </row>
    <row r="951" spans="1:2" x14ac:dyDescent="0.25">
      <c r="A951" s="7">
        <v>946</v>
      </c>
      <c r="B951" s="9" t="str">
        <f>"201408000247"</f>
        <v>201408000247</v>
      </c>
    </row>
    <row r="952" spans="1:2" x14ac:dyDescent="0.25">
      <c r="A952" s="7">
        <v>947</v>
      </c>
      <c r="B952" s="9" t="str">
        <f>"201408000249"</f>
        <v>201408000249</v>
      </c>
    </row>
    <row r="953" spans="1:2" x14ac:dyDescent="0.25">
      <c r="A953" s="7">
        <v>948</v>
      </c>
      <c r="B953" s="9" t="str">
        <f>"201409000174"</f>
        <v>201409000174</v>
      </c>
    </row>
    <row r="954" spans="1:2" x14ac:dyDescent="0.25">
      <c r="A954" s="7">
        <v>949</v>
      </c>
      <c r="B954" s="9" t="str">
        <f>"201409000184"</f>
        <v>201409000184</v>
      </c>
    </row>
    <row r="955" spans="1:2" x14ac:dyDescent="0.25">
      <c r="A955" s="7">
        <v>950</v>
      </c>
      <c r="B955" s="9" t="str">
        <f>"201409000199"</f>
        <v>201409000199</v>
      </c>
    </row>
    <row r="956" spans="1:2" x14ac:dyDescent="0.25">
      <c r="A956" s="7">
        <v>951</v>
      </c>
      <c r="B956" s="9" t="str">
        <f>"201409000544"</f>
        <v>201409000544</v>
      </c>
    </row>
    <row r="957" spans="1:2" x14ac:dyDescent="0.25">
      <c r="A957" s="7">
        <v>952</v>
      </c>
      <c r="B957" s="9" t="str">
        <f>"201409000670"</f>
        <v>201409000670</v>
      </c>
    </row>
    <row r="958" spans="1:2" x14ac:dyDescent="0.25">
      <c r="A958" s="7">
        <v>953</v>
      </c>
      <c r="B958" s="9" t="str">
        <f>"201409000676"</f>
        <v>201409000676</v>
      </c>
    </row>
    <row r="959" spans="1:2" x14ac:dyDescent="0.25">
      <c r="A959" s="7">
        <v>954</v>
      </c>
      <c r="B959" s="9" t="str">
        <f>"201409000769"</f>
        <v>201409000769</v>
      </c>
    </row>
    <row r="960" spans="1:2" x14ac:dyDescent="0.25">
      <c r="A960" s="7">
        <v>955</v>
      </c>
      <c r="B960" s="9" t="str">
        <f>"201409000834"</f>
        <v>201409000834</v>
      </c>
    </row>
    <row r="961" spans="1:2" x14ac:dyDescent="0.25">
      <c r="A961" s="7">
        <v>956</v>
      </c>
      <c r="B961" s="9" t="str">
        <f>"201409000991"</f>
        <v>201409000991</v>
      </c>
    </row>
    <row r="962" spans="1:2" x14ac:dyDescent="0.25">
      <c r="A962" s="7">
        <v>957</v>
      </c>
      <c r="B962" s="9" t="str">
        <f>"201409001301"</f>
        <v>201409001301</v>
      </c>
    </row>
    <row r="963" spans="1:2" x14ac:dyDescent="0.25">
      <c r="A963" s="7">
        <v>958</v>
      </c>
      <c r="B963" s="9" t="str">
        <f>"201409001512"</f>
        <v>201409001512</v>
      </c>
    </row>
    <row r="964" spans="1:2" x14ac:dyDescent="0.25">
      <c r="A964" s="7">
        <v>959</v>
      </c>
      <c r="B964" s="9" t="str">
        <f>"201409001571"</f>
        <v>201409001571</v>
      </c>
    </row>
    <row r="965" spans="1:2" x14ac:dyDescent="0.25">
      <c r="A965" s="7">
        <v>960</v>
      </c>
      <c r="B965" s="9" t="str">
        <f>"201409001754"</f>
        <v>201409001754</v>
      </c>
    </row>
    <row r="966" spans="1:2" x14ac:dyDescent="0.25">
      <c r="A966" s="7">
        <v>961</v>
      </c>
      <c r="B966" s="9" t="str">
        <f>"201409001977"</f>
        <v>201409001977</v>
      </c>
    </row>
    <row r="967" spans="1:2" x14ac:dyDescent="0.25">
      <c r="A967" s="7">
        <v>962</v>
      </c>
      <c r="B967" s="9" t="str">
        <f>"201409002140"</f>
        <v>201409002140</v>
      </c>
    </row>
    <row r="968" spans="1:2" x14ac:dyDescent="0.25">
      <c r="A968" s="7">
        <v>963</v>
      </c>
      <c r="B968" s="9" t="str">
        <f>"201409002227"</f>
        <v>201409002227</v>
      </c>
    </row>
    <row r="969" spans="1:2" x14ac:dyDescent="0.25">
      <c r="A969" s="7">
        <v>964</v>
      </c>
      <c r="B969" s="9" t="str">
        <f>"201409002409"</f>
        <v>201409002409</v>
      </c>
    </row>
    <row r="970" spans="1:2" x14ac:dyDescent="0.25">
      <c r="A970" s="7">
        <v>965</v>
      </c>
      <c r="B970" s="9" t="str">
        <f>"201409002451"</f>
        <v>201409002451</v>
      </c>
    </row>
    <row r="971" spans="1:2" x14ac:dyDescent="0.25">
      <c r="A971" s="7">
        <v>966</v>
      </c>
      <c r="B971" s="9" t="str">
        <f>"201409002546"</f>
        <v>201409002546</v>
      </c>
    </row>
    <row r="972" spans="1:2" x14ac:dyDescent="0.25">
      <c r="A972" s="7">
        <v>967</v>
      </c>
      <c r="B972" s="9" t="str">
        <f>"201409002555"</f>
        <v>201409002555</v>
      </c>
    </row>
    <row r="973" spans="1:2" x14ac:dyDescent="0.25">
      <c r="A973" s="7">
        <v>968</v>
      </c>
      <c r="B973" s="9" t="str">
        <f>"201409003060"</f>
        <v>201409003060</v>
      </c>
    </row>
    <row r="974" spans="1:2" x14ac:dyDescent="0.25">
      <c r="A974" s="7">
        <v>969</v>
      </c>
      <c r="B974" s="9" t="str">
        <f>"201409004280"</f>
        <v>201409004280</v>
      </c>
    </row>
    <row r="975" spans="1:2" x14ac:dyDescent="0.25">
      <c r="A975" s="7">
        <v>970</v>
      </c>
      <c r="B975" s="9" t="str">
        <f>"201409004589"</f>
        <v>201409004589</v>
      </c>
    </row>
    <row r="976" spans="1:2" x14ac:dyDescent="0.25">
      <c r="A976" s="7">
        <v>971</v>
      </c>
      <c r="B976" s="9" t="str">
        <f>"201409004699"</f>
        <v>201409004699</v>
      </c>
    </row>
    <row r="977" spans="1:2" x14ac:dyDescent="0.25">
      <c r="A977" s="7">
        <v>972</v>
      </c>
      <c r="B977" s="9" t="str">
        <f>"201409004960"</f>
        <v>201409004960</v>
      </c>
    </row>
    <row r="978" spans="1:2" x14ac:dyDescent="0.25">
      <c r="A978" s="7">
        <v>973</v>
      </c>
      <c r="B978" s="9" t="str">
        <f>"201409005435"</f>
        <v>201409005435</v>
      </c>
    </row>
    <row r="979" spans="1:2" x14ac:dyDescent="0.25">
      <c r="A979" s="7">
        <v>974</v>
      </c>
      <c r="B979" s="9" t="str">
        <f>"201409005673"</f>
        <v>201409005673</v>
      </c>
    </row>
    <row r="980" spans="1:2" x14ac:dyDescent="0.25">
      <c r="A980" s="7">
        <v>975</v>
      </c>
      <c r="B980" s="9" t="str">
        <f>"201409006397"</f>
        <v>201409006397</v>
      </c>
    </row>
    <row r="981" spans="1:2" x14ac:dyDescent="0.25">
      <c r="A981" s="7">
        <v>976</v>
      </c>
      <c r="B981" s="9" t="str">
        <f>"201409006499"</f>
        <v>201409006499</v>
      </c>
    </row>
    <row r="982" spans="1:2" x14ac:dyDescent="0.25">
      <c r="A982" s="7">
        <v>977</v>
      </c>
      <c r="B982" s="9" t="str">
        <f>"201410000147"</f>
        <v>201410000147</v>
      </c>
    </row>
    <row r="983" spans="1:2" x14ac:dyDescent="0.25">
      <c r="A983" s="7">
        <v>978</v>
      </c>
      <c r="B983" s="9" t="str">
        <f>"201410000820"</f>
        <v>201410000820</v>
      </c>
    </row>
    <row r="984" spans="1:2" x14ac:dyDescent="0.25">
      <c r="A984" s="7">
        <v>979</v>
      </c>
      <c r="B984" s="9" t="str">
        <f>"201410000867"</f>
        <v>201410000867</v>
      </c>
    </row>
    <row r="985" spans="1:2" x14ac:dyDescent="0.25">
      <c r="A985" s="7">
        <v>980</v>
      </c>
      <c r="B985" s="9" t="str">
        <f>"201410001325"</f>
        <v>201410001325</v>
      </c>
    </row>
    <row r="986" spans="1:2" x14ac:dyDescent="0.25">
      <c r="A986" s="7">
        <v>981</v>
      </c>
      <c r="B986" s="9" t="str">
        <f>"201410001387"</f>
        <v>201410001387</v>
      </c>
    </row>
    <row r="987" spans="1:2" x14ac:dyDescent="0.25">
      <c r="A987" s="7">
        <v>982</v>
      </c>
      <c r="B987" s="9" t="str">
        <f>"201410001751"</f>
        <v>201410001751</v>
      </c>
    </row>
    <row r="988" spans="1:2" x14ac:dyDescent="0.25">
      <c r="A988" s="7">
        <v>983</v>
      </c>
      <c r="B988" s="9" t="str">
        <f>"201410001759"</f>
        <v>201410001759</v>
      </c>
    </row>
    <row r="989" spans="1:2" x14ac:dyDescent="0.25">
      <c r="A989" s="7">
        <v>984</v>
      </c>
      <c r="B989" s="9" t="str">
        <f>"201410001792"</f>
        <v>201410001792</v>
      </c>
    </row>
    <row r="990" spans="1:2" x14ac:dyDescent="0.25">
      <c r="A990" s="7">
        <v>985</v>
      </c>
      <c r="B990" s="9" t="str">
        <f>"201410002517"</f>
        <v>201410002517</v>
      </c>
    </row>
    <row r="991" spans="1:2" x14ac:dyDescent="0.25">
      <c r="A991" s="7">
        <v>986</v>
      </c>
      <c r="B991" s="9" t="str">
        <f>"201410003334"</f>
        <v>201410003334</v>
      </c>
    </row>
    <row r="992" spans="1:2" x14ac:dyDescent="0.25">
      <c r="A992" s="7">
        <v>987</v>
      </c>
      <c r="B992" s="9" t="str">
        <f>"201410003353"</f>
        <v>201410003353</v>
      </c>
    </row>
    <row r="993" spans="1:2" x14ac:dyDescent="0.25">
      <c r="A993" s="7">
        <v>988</v>
      </c>
      <c r="B993" s="9" t="str">
        <f>"201410003354"</f>
        <v>201410003354</v>
      </c>
    </row>
    <row r="994" spans="1:2" x14ac:dyDescent="0.25">
      <c r="A994" s="7">
        <v>989</v>
      </c>
      <c r="B994" s="9" t="str">
        <f>"201410003531"</f>
        <v>201410003531</v>
      </c>
    </row>
    <row r="995" spans="1:2" x14ac:dyDescent="0.25">
      <c r="A995" s="7">
        <v>990</v>
      </c>
      <c r="B995" s="9" t="str">
        <f>"201410003588"</f>
        <v>201410003588</v>
      </c>
    </row>
    <row r="996" spans="1:2" x14ac:dyDescent="0.25">
      <c r="A996" s="7">
        <v>991</v>
      </c>
      <c r="B996" s="9" t="str">
        <f>"201410003647"</f>
        <v>201410003647</v>
      </c>
    </row>
    <row r="997" spans="1:2" x14ac:dyDescent="0.25">
      <c r="A997" s="7">
        <v>992</v>
      </c>
      <c r="B997" s="9" t="str">
        <f>"201410003773"</f>
        <v>201410003773</v>
      </c>
    </row>
    <row r="998" spans="1:2" x14ac:dyDescent="0.25">
      <c r="A998" s="7">
        <v>993</v>
      </c>
      <c r="B998" s="9" t="str">
        <f>"201410003780"</f>
        <v>201410003780</v>
      </c>
    </row>
    <row r="999" spans="1:2" x14ac:dyDescent="0.25">
      <c r="A999" s="7">
        <v>994</v>
      </c>
      <c r="B999" s="9" t="str">
        <f>"201410004787"</f>
        <v>201410004787</v>
      </c>
    </row>
    <row r="1000" spans="1:2" x14ac:dyDescent="0.25">
      <c r="A1000" s="7">
        <v>995</v>
      </c>
      <c r="B1000" s="9" t="str">
        <f>"201410005423"</f>
        <v>201410005423</v>
      </c>
    </row>
    <row r="1001" spans="1:2" x14ac:dyDescent="0.25">
      <c r="A1001" s="7">
        <v>996</v>
      </c>
      <c r="B1001" s="9" t="str">
        <f>"201410005635"</f>
        <v>201410005635</v>
      </c>
    </row>
    <row r="1002" spans="1:2" x14ac:dyDescent="0.25">
      <c r="A1002" s="7">
        <v>997</v>
      </c>
      <c r="B1002" s="9" t="str">
        <f>"201410005968"</f>
        <v>201410005968</v>
      </c>
    </row>
    <row r="1003" spans="1:2" x14ac:dyDescent="0.25">
      <c r="A1003" s="7">
        <v>998</v>
      </c>
      <c r="B1003" s="9" t="str">
        <f>"201410006352"</f>
        <v>201410006352</v>
      </c>
    </row>
    <row r="1004" spans="1:2" x14ac:dyDescent="0.25">
      <c r="A1004" s="7">
        <v>999</v>
      </c>
      <c r="B1004" s="9" t="str">
        <f>"201410006472"</f>
        <v>201410006472</v>
      </c>
    </row>
    <row r="1005" spans="1:2" x14ac:dyDescent="0.25">
      <c r="A1005" s="7">
        <v>1000</v>
      </c>
      <c r="B1005" s="9" t="str">
        <f>"201410006533"</f>
        <v>201410006533</v>
      </c>
    </row>
    <row r="1006" spans="1:2" x14ac:dyDescent="0.25">
      <c r="A1006" s="7">
        <v>1001</v>
      </c>
      <c r="B1006" s="9" t="str">
        <f>"201410006577"</f>
        <v>201410006577</v>
      </c>
    </row>
    <row r="1007" spans="1:2" x14ac:dyDescent="0.25">
      <c r="A1007" s="7">
        <v>1002</v>
      </c>
      <c r="B1007" s="9" t="str">
        <f>"201410006690"</f>
        <v>201410006690</v>
      </c>
    </row>
    <row r="1008" spans="1:2" x14ac:dyDescent="0.25">
      <c r="A1008" s="7">
        <v>1003</v>
      </c>
      <c r="B1008" s="9" t="str">
        <f>"201410006887"</f>
        <v>201410006887</v>
      </c>
    </row>
    <row r="1009" spans="1:2" x14ac:dyDescent="0.25">
      <c r="A1009" s="7">
        <v>1004</v>
      </c>
      <c r="B1009" s="9" t="str">
        <f>"201410007143"</f>
        <v>201410007143</v>
      </c>
    </row>
    <row r="1010" spans="1:2" x14ac:dyDescent="0.25">
      <c r="A1010" s="7">
        <v>1005</v>
      </c>
      <c r="B1010" s="9" t="str">
        <f>"201410007527"</f>
        <v>201410007527</v>
      </c>
    </row>
    <row r="1011" spans="1:2" x14ac:dyDescent="0.25">
      <c r="A1011" s="7">
        <v>1006</v>
      </c>
      <c r="B1011" s="9" t="str">
        <f>"201410007730"</f>
        <v>201410007730</v>
      </c>
    </row>
    <row r="1012" spans="1:2" x14ac:dyDescent="0.25">
      <c r="A1012" s="7">
        <v>1007</v>
      </c>
      <c r="B1012" s="9" t="str">
        <f>"201410008510"</f>
        <v>201410008510</v>
      </c>
    </row>
    <row r="1013" spans="1:2" x14ac:dyDescent="0.25">
      <c r="A1013" s="7">
        <v>1008</v>
      </c>
      <c r="B1013" s="9" t="str">
        <f>"201410008516"</f>
        <v>201410008516</v>
      </c>
    </row>
    <row r="1014" spans="1:2" x14ac:dyDescent="0.25">
      <c r="A1014" s="7">
        <v>1009</v>
      </c>
      <c r="B1014" s="9" t="str">
        <f>"201410008848"</f>
        <v>201410008848</v>
      </c>
    </row>
    <row r="1015" spans="1:2" x14ac:dyDescent="0.25">
      <c r="A1015" s="7">
        <v>1010</v>
      </c>
      <c r="B1015" s="9" t="str">
        <f>"201410009335"</f>
        <v>201410009335</v>
      </c>
    </row>
    <row r="1016" spans="1:2" x14ac:dyDescent="0.25">
      <c r="A1016" s="7">
        <v>1011</v>
      </c>
      <c r="B1016" s="9" t="str">
        <f>"201410009603"</f>
        <v>201410009603</v>
      </c>
    </row>
    <row r="1017" spans="1:2" x14ac:dyDescent="0.25">
      <c r="A1017" s="7">
        <v>1012</v>
      </c>
      <c r="B1017" s="9" t="str">
        <f>"201410009891"</f>
        <v>201410009891</v>
      </c>
    </row>
    <row r="1018" spans="1:2" x14ac:dyDescent="0.25">
      <c r="A1018" s="7">
        <v>1013</v>
      </c>
      <c r="B1018" s="9" t="str">
        <f>"201410009992"</f>
        <v>201410009992</v>
      </c>
    </row>
    <row r="1019" spans="1:2" x14ac:dyDescent="0.25">
      <c r="A1019" s="7">
        <v>1014</v>
      </c>
      <c r="B1019" s="9" t="str">
        <f>"201410010056"</f>
        <v>201410010056</v>
      </c>
    </row>
    <row r="1020" spans="1:2" x14ac:dyDescent="0.25">
      <c r="A1020" s="7">
        <v>1015</v>
      </c>
      <c r="B1020" s="9" t="str">
        <f>"201410010090"</f>
        <v>201410010090</v>
      </c>
    </row>
    <row r="1021" spans="1:2" x14ac:dyDescent="0.25">
      <c r="A1021" s="7">
        <v>1016</v>
      </c>
      <c r="B1021" s="9" t="str">
        <f>"201410010328"</f>
        <v>201410010328</v>
      </c>
    </row>
    <row r="1022" spans="1:2" x14ac:dyDescent="0.25">
      <c r="A1022" s="7">
        <v>1017</v>
      </c>
      <c r="B1022" s="9" t="str">
        <f>"201410010525"</f>
        <v>201410010525</v>
      </c>
    </row>
    <row r="1023" spans="1:2" x14ac:dyDescent="0.25">
      <c r="A1023" s="7">
        <v>1018</v>
      </c>
      <c r="B1023" s="9" t="str">
        <f>"201410010559"</f>
        <v>201410010559</v>
      </c>
    </row>
    <row r="1024" spans="1:2" x14ac:dyDescent="0.25">
      <c r="A1024" s="7">
        <v>1019</v>
      </c>
      <c r="B1024" s="9" t="str">
        <f>"201410011264"</f>
        <v>201410011264</v>
      </c>
    </row>
    <row r="1025" spans="1:2" x14ac:dyDescent="0.25">
      <c r="A1025" s="7">
        <v>1020</v>
      </c>
      <c r="B1025" s="9" t="str">
        <f>"201410011297"</f>
        <v>201410011297</v>
      </c>
    </row>
    <row r="1026" spans="1:2" x14ac:dyDescent="0.25">
      <c r="A1026" s="7">
        <v>1021</v>
      </c>
      <c r="B1026" s="9" t="str">
        <f>"201410011567"</f>
        <v>201410011567</v>
      </c>
    </row>
    <row r="1027" spans="1:2" x14ac:dyDescent="0.25">
      <c r="A1027" s="7">
        <v>1022</v>
      </c>
      <c r="B1027" s="9" t="str">
        <f>"201410011622"</f>
        <v>201410011622</v>
      </c>
    </row>
    <row r="1028" spans="1:2" x14ac:dyDescent="0.25">
      <c r="A1028" s="7">
        <v>1023</v>
      </c>
      <c r="B1028" s="9" t="str">
        <f>"201410012115"</f>
        <v>201410012115</v>
      </c>
    </row>
    <row r="1029" spans="1:2" x14ac:dyDescent="0.25">
      <c r="A1029" s="7">
        <v>1024</v>
      </c>
      <c r="B1029" s="9" t="str">
        <f>"201410012482"</f>
        <v>201410012482</v>
      </c>
    </row>
    <row r="1030" spans="1:2" x14ac:dyDescent="0.25">
      <c r="A1030" s="7">
        <v>1025</v>
      </c>
      <c r="B1030" s="9" t="str">
        <f>"201410012632"</f>
        <v>201410012632</v>
      </c>
    </row>
    <row r="1031" spans="1:2" x14ac:dyDescent="0.25">
      <c r="A1031" s="7">
        <v>1026</v>
      </c>
      <c r="B1031" s="9" t="str">
        <f>"201411000447"</f>
        <v>201411000447</v>
      </c>
    </row>
    <row r="1032" spans="1:2" x14ac:dyDescent="0.25">
      <c r="A1032" s="7">
        <v>1027</v>
      </c>
      <c r="B1032" s="9" t="str">
        <f>"201411000598"</f>
        <v>201411000598</v>
      </c>
    </row>
    <row r="1033" spans="1:2" x14ac:dyDescent="0.25">
      <c r="A1033" s="7">
        <v>1028</v>
      </c>
      <c r="B1033" s="9" t="str">
        <f>"201411000726"</f>
        <v>201411000726</v>
      </c>
    </row>
    <row r="1034" spans="1:2" x14ac:dyDescent="0.25">
      <c r="A1034" s="7">
        <v>1029</v>
      </c>
      <c r="B1034" s="9" t="str">
        <f>"201411001547"</f>
        <v>201411001547</v>
      </c>
    </row>
    <row r="1035" spans="1:2" x14ac:dyDescent="0.25">
      <c r="A1035" s="7">
        <v>1030</v>
      </c>
      <c r="B1035" s="9" t="str">
        <f>"201411001770"</f>
        <v>201411001770</v>
      </c>
    </row>
    <row r="1036" spans="1:2" x14ac:dyDescent="0.25">
      <c r="A1036" s="7">
        <v>1031</v>
      </c>
      <c r="B1036" s="9" t="str">
        <f>"201411001784"</f>
        <v>201411001784</v>
      </c>
    </row>
    <row r="1037" spans="1:2" x14ac:dyDescent="0.25">
      <c r="A1037" s="7">
        <v>1032</v>
      </c>
      <c r="B1037" s="9" t="str">
        <f>"201411003302"</f>
        <v>201411003302</v>
      </c>
    </row>
    <row r="1038" spans="1:2" x14ac:dyDescent="0.25">
      <c r="A1038" s="7">
        <v>1033</v>
      </c>
      <c r="B1038" s="9" t="str">
        <f>"201411003393"</f>
        <v>201411003393</v>
      </c>
    </row>
    <row r="1039" spans="1:2" x14ac:dyDescent="0.25">
      <c r="A1039" s="7">
        <v>1034</v>
      </c>
      <c r="B1039" s="9" t="str">
        <f>"201412000124"</f>
        <v>201412000124</v>
      </c>
    </row>
    <row r="1040" spans="1:2" x14ac:dyDescent="0.25">
      <c r="A1040" s="7">
        <v>1035</v>
      </c>
      <c r="B1040" s="9" t="str">
        <f>"201412000466"</f>
        <v>201412000466</v>
      </c>
    </row>
    <row r="1041" spans="1:2" x14ac:dyDescent="0.25">
      <c r="A1041" s="7">
        <v>1036</v>
      </c>
      <c r="B1041" s="9" t="str">
        <f>"201412000513"</f>
        <v>201412000513</v>
      </c>
    </row>
    <row r="1042" spans="1:2" x14ac:dyDescent="0.25">
      <c r="A1042" s="7">
        <v>1037</v>
      </c>
      <c r="B1042" s="9" t="str">
        <f>"201412000764"</f>
        <v>201412000764</v>
      </c>
    </row>
    <row r="1043" spans="1:2" x14ac:dyDescent="0.25">
      <c r="A1043" s="7">
        <v>1038</v>
      </c>
      <c r="B1043" s="9" t="str">
        <f>"201412000836"</f>
        <v>201412000836</v>
      </c>
    </row>
    <row r="1044" spans="1:2" x14ac:dyDescent="0.25">
      <c r="A1044" s="7">
        <v>1039</v>
      </c>
      <c r="B1044" s="9" t="str">
        <f>"201412001126"</f>
        <v>201412001126</v>
      </c>
    </row>
    <row r="1045" spans="1:2" x14ac:dyDescent="0.25">
      <c r="A1045" s="7">
        <v>1040</v>
      </c>
      <c r="B1045" s="9" t="str">
        <f>"201412001683"</f>
        <v>201412001683</v>
      </c>
    </row>
    <row r="1046" spans="1:2" x14ac:dyDescent="0.25">
      <c r="A1046" s="7">
        <v>1041</v>
      </c>
      <c r="B1046" s="9" t="str">
        <f>"201412001737"</f>
        <v>201412001737</v>
      </c>
    </row>
    <row r="1047" spans="1:2" x14ac:dyDescent="0.25">
      <c r="A1047" s="7">
        <v>1042</v>
      </c>
      <c r="B1047" s="9" t="str">
        <f>"201412001882"</f>
        <v>201412001882</v>
      </c>
    </row>
    <row r="1048" spans="1:2" x14ac:dyDescent="0.25">
      <c r="A1048" s="7">
        <v>1043</v>
      </c>
      <c r="B1048" s="9" t="str">
        <f>"201412001899"</f>
        <v>201412001899</v>
      </c>
    </row>
    <row r="1049" spans="1:2" x14ac:dyDescent="0.25">
      <c r="A1049" s="7">
        <v>1044</v>
      </c>
      <c r="B1049" s="9" t="str">
        <f>"201412002070"</f>
        <v>201412002070</v>
      </c>
    </row>
    <row r="1050" spans="1:2" x14ac:dyDescent="0.25">
      <c r="A1050" s="7">
        <v>1045</v>
      </c>
      <c r="B1050" s="9" t="str">
        <f>"201412002639"</f>
        <v>201412002639</v>
      </c>
    </row>
    <row r="1051" spans="1:2" x14ac:dyDescent="0.25">
      <c r="A1051" s="7">
        <v>1046</v>
      </c>
      <c r="B1051" s="9" t="str">
        <f>"201412002712"</f>
        <v>201412002712</v>
      </c>
    </row>
    <row r="1052" spans="1:2" x14ac:dyDescent="0.25">
      <c r="A1052" s="7">
        <v>1047</v>
      </c>
      <c r="B1052" s="9" t="str">
        <f>"201412003146"</f>
        <v>201412003146</v>
      </c>
    </row>
    <row r="1053" spans="1:2" x14ac:dyDescent="0.25">
      <c r="A1053" s="7">
        <v>1048</v>
      </c>
      <c r="B1053" s="9" t="str">
        <f>"201412003524"</f>
        <v>201412003524</v>
      </c>
    </row>
    <row r="1054" spans="1:2" x14ac:dyDescent="0.25">
      <c r="A1054" s="7">
        <v>1049</v>
      </c>
      <c r="B1054" s="9" t="str">
        <f>"201412003625"</f>
        <v>201412003625</v>
      </c>
    </row>
    <row r="1055" spans="1:2" x14ac:dyDescent="0.25">
      <c r="A1055" s="7">
        <v>1050</v>
      </c>
      <c r="B1055" s="9" t="str">
        <f>"201412003825"</f>
        <v>201412003825</v>
      </c>
    </row>
    <row r="1056" spans="1:2" x14ac:dyDescent="0.25">
      <c r="A1056" s="7">
        <v>1051</v>
      </c>
      <c r="B1056" s="9" t="str">
        <f>"201412003903"</f>
        <v>201412003903</v>
      </c>
    </row>
    <row r="1057" spans="1:2" x14ac:dyDescent="0.25">
      <c r="A1057" s="7">
        <v>1052</v>
      </c>
      <c r="B1057" s="9" t="str">
        <f>"201412004099"</f>
        <v>201412004099</v>
      </c>
    </row>
    <row r="1058" spans="1:2" x14ac:dyDescent="0.25">
      <c r="A1058" s="7">
        <v>1053</v>
      </c>
      <c r="B1058" s="9" t="str">
        <f>"201412004275"</f>
        <v>201412004275</v>
      </c>
    </row>
    <row r="1059" spans="1:2" x14ac:dyDescent="0.25">
      <c r="A1059" s="7">
        <v>1054</v>
      </c>
      <c r="B1059" s="9" t="str">
        <f>"201412004503"</f>
        <v>201412004503</v>
      </c>
    </row>
    <row r="1060" spans="1:2" x14ac:dyDescent="0.25">
      <c r="A1060" s="7">
        <v>1055</v>
      </c>
      <c r="B1060" s="9" t="str">
        <f>"201412004596"</f>
        <v>201412004596</v>
      </c>
    </row>
    <row r="1061" spans="1:2" x14ac:dyDescent="0.25">
      <c r="A1061" s="7">
        <v>1056</v>
      </c>
      <c r="B1061" s="9" t="str">
        <f>"201412004787"</f>
        <v>201412004787</v>
      </c>
    </row>
    <row r="1062" spans="1:2" x14ac:dyDescent="0.25">
      <c r="A1062" s="7">
        <v>1057</v>
      </c>
      <c r="B1062" s="9" t="str">
        <f>"201412004873"</f>
        <v>201412004873</v>
      </c>
    </row>
    <row r="1063" spans="1:2" x14ac:dyDescent="0.25">
      <c r="A1063" s="7">
        <v>1058</v>
      </c>
      <c r="B1063" s="9" t="str">
        <f>"201412004887"</f>
        <v>201412004887</v>
      </c>
    </row>
    <row r="1064" spans="1:2" x14ac:dyDescent="0.25">
      <c r="A1064" s="7">
        <v>1059</v>
      </c>
      <c r="B1064" s="9" t="str">
        <f>"201412004975"</f>
        <v>201412004975</v>
      </c>
    </row>
    <row r="1065" spans="1:2" x14ac:dyDescent="0.25">
      <c r="A1065" s="7">
        <v>1060</v>
      </c>
      <c r="B1065" s="9" t="str">
        <f>"201412005026"</f>
        <v>201412005026</v>
      </c>
    </row>
    <row r="1066" spans="1:2" x14ac:dyDescent="0.25">
      <c r="A1066" s="7">
        <v>1061</v>
      </c>
      <c r="B1066" s="9" t="str">
        <f>"201412005272"</f>
        <v>201412005272</v>
      </c>
    </row>
    <row r="1067" spans="1:2" x14ac:dyDescent="0.25">
      <c r="A1067" s="7">
        <v>1062</v>
      </c>
      <c r="B1067" s="9" t="str">
        <f>"201412005496"</f>
        <v>201412005496</v>
      </c>
    </row>
    <row r="1068" spans="1:2" x14ac:dyDescent="0.25">
      <c r="A1068" s="7">
        <v>1063</v>
      </c>
      <c r="B1068" s="9" t="str">
        <f>"201412005692"</f>
        <v>201412005692</v>
      </c>
    </row>
    <row r="1069" spans="1:2" x14ac:dyDescent="0.25">
      <c r="A1069" s="7">
        <v>1064</v>
      </c>
      <c r="B1069" s="9" t="str">
        <f>"201412005742"</f>
        <v>201412005742</v>
      </c>
    </row>
    <row r="1070" spans="1:2" x14ac:dyDescent="0.25">
      <c r="A1070" s="7">
        <v>1065</v>
      </c>
      <c r="B1070" s="9" t="str">
        <f>"201412006102"</f>
        <v>201412006102</v>
      </c>
    </row>
    <row r="1071" spans="1:2" x14ac:dyDescent="0.25">
      <c r="A1071" s="7">
        <v>1066</v>
      </c>
      <c r="B1071" s="9" t="str">
        <f>"201412006194"</f>
        <v>201412006194</v>
      </c>
    </row>
    <row r="1072" spans="1:2" x14ac:dyDescent="0.25">
      <c r="A1072" s="7">
        <v>1067</v>
      </c>
      <c r="B1072" s="9" t="str">
        <f>"201412006275"</f>
        <v>201412006275</v>
      </c>
    </row>
    <row r="1073" spans="1:2" x14ac:dyDescent="0.25">
      <c r="A1073" s="7">
        <v>1068</v>
      </c>
      <c r="B1073" s="9" t="str">
        <f>"201412006293"</f>
        <v>201412006293</v>
      </c>
    </row>
    <row r="1074" spans="1:2" x14ac:dyDescent="0.25">
      <c r="A1074" s="7">
        <v>1069</v>
      </c>
      <c r="B1074" s="9" t="str">
        <f>"201412006322"</f>
        <v>201412006322</v>
      </c>
    </row>
    <row r="1075" spans="1:2" x14ac:dyDescent="0.25">
      <c r="A1075" s="7">
        <v>1070</v>
      </c>
      <c r="B1075" s="9" t="str">
        <f>"201412006351"</f>
        <v>201412006351</v>
      </c>
    </row>
    <row r="1076" spans="1:2" x14ac:dyDescent="0.25">
      <c r="A1076" s="7">
        <v>1071</v>
      </c>
      <c r="B1076" s="9" t="str">
        <f>"201412006487"</f>
        <v>201412006487</v>
      </c>
    </row>
    <row r="1077" spans="1:2" x14ac:dyDescent="0.25">
      <c r="A1077" s="7">
        <v>1072</v>
      </c>
      <c r="B1077" s="9" t="str">
        <f>"201412006780"</f>
        <v>201412006780</v>
      </c>
    </row>
    <row r="1078" spans="1:2" x14ac:dyDescent="0.25">
      <c r="A1078" s="7">
        <v>1073</v>
      </c>
      <c r="B1078" s="9" t="str">
        <f>"201412006803"</f>
        <v>201412006803</v>
      </c>
    </row>
    <row r="1079" spans="1:2" x14ac:dyDescent="0.25">
      <c r="A1079" s="7">
        <v>1074</v>
      </c>
      <c r="B1079" s="9" t="str">
        <f>"201412006913"</f>
        <v>201412006913</v>
      </c>
    </row>
    <row r="1080" spans="1:2" x14ac:dyDescent="0.25">
      <c r="A1080" s="7">
        <v>1075</v>
      </c>
      <c r="B1080" s="9" t="str">
        <f>"201412007133"</f>
        <v>201412007133</v>
      </c>
    </row>
    <row r="1081" spans="1:2" x14ac:dyDescent="0.25">
      <c r="A1081" s="7">
        <v>1076</v>
      </c>
      <c r="B1081" s="9" t="str">
        <f>"201412007220"</f>
        <v>201412007220</v>
      </c>
    </row>
    <row r="1082" spans="1:2" x14ac:dyDescent="0.25">
      <c r="A1082" s="7">
        <v>1077</v>
      </c>
      <c r="B1082" s="9" t="str">
        <f>"201501000245"</f>
        <v>201501000245</v>
      </c>
    </row>
    <row r="1083" spans="1:2" x14ac:dyDescent="0.25">
      <c r="A1083" s="7">
        <v>1078</v>
      </c>
      <c r="B1083" s="9" t="str">
        <f>"201502000453"</f>
        <v>201502000453</v>
      </c>
    </row>
    <row r="1084" spans="1:2" x14ac:dyDescent="0.25">
      <c r="A1084" s="7">
        <v>1079</v>
      </c>
      <c r="B1084" s="9" t="str">
        <f>"201502002297"</f>
        <v>201502002297</v>
      </c>
    </row>
    <row r="1085" spans="1:2" x14ac:dyDescent="0.25">
      <c r="A1085" s="7">
        <v>1080</v>
      </c>
      <c r="B1085" s="9" t="str">
        <f>"201502003038"</f>
        <v>201502003038</v>
      </c>
    </row>
    <row r="1086" spans="1:2" x14ac:dyDescent="0.25">
      <c r="A1086" s="7">
        <v>1081</v>
      </c>
      <c r="B1086" s="9" t="str">
        <f>"201502003298"</f>
        <v>201502003298</v>
      </c>
    </row>
    <row r="1087" spans="1:2" x14ac:dyDescent="0.25">
      <c r="A1087" s="7">
        <v>1082</v>
      </c>
      <c r="B1087" s="9" t="str">
        <f>"201503000066"</f>
        <v>201503000066</v>
      </c>
    </row>
    <row r="1088" spans="1:2" x14ac:dyDescent="0.25">
      <c r="A1088" s="7">
        <v>1083</v>
      </c>
      <c r="B1088" s="9" t="str">
        <f>"201503000252"</f>
        <v>201503000252</v>
      </c>
    </row>
    <row r="1089" spans="1:2" x14ac:dyDescent="0.25">
      <c r="A1089" s="7">
        <v>1084</v>
      </c>
      <c r="B1089" s="9" t="str">
        <f>"201503000378"</f>
        <v>201503000378</v>
      </c>
    </row>
    <row r="1090" spans="1:2" x14ac:dyDescent="0.25">
      <c r="A1090" s="7">
        <v>1085</v>
      </c>
      <c r="B1090" s="9" t="str">
        <f>"201503000401"</f>
        <v>201503000401</v>
      </c>
    </row>
    <row r="1091" spans="1:2" x14ac:dyDescent="0.25">
      <c r="A1091" s="7">
        <v>1086</v>
      </c>
      <c r="B1091" s="9" t="str">
        <f>"201503000463"</f>
        <v>201503000463</v>
      </c>
    </row>
    <row r="1092" spans="1:2" x14ac:dyDescent="0.25">
      <c r="A1092" s="7">
        <v>1087</v>
      </c>
      <c r="B1092" s="9" t="str">
        <f>"201503000537"</f>
        <v>201503000537</v>
      </c>
    </row>
    <row r="1093" spans="1:2" x14ac:dyDescent="0.25">
      <c r="A1093" s="7">
        <v>1088</v>
      </c>
      <c r="B1093" s="9" t="str">
        <f>"201504000031"</f>
        <v>201504000031</v>
      </c>
    </row>
    <row r="1094" spans="1:2" x14ac:dyDescent="0.25">
      <c r="A1094" s="7">
        <v>1089</v>
      </c>
      <c r="B1094" s="9" t="str">
        <f>"201504000039"</f>
        <v>201504000039</v>
      </c>
    </row>
    <row r="1095" spans="1:2" x14ac:dyDescent="0.25">
      <c r="A1095" s="7">
        <v>1090</v>
      </c>
      <c r="B1095" s="9" t="str">
        <f>"201504000303"</f>
        <v>201504000303</v>
      </c>
    </row>
    <row r="1096" spans="1:2" x14ac:dyDescent="0.25">
      <c r="A1096" s="7">
        <v>1091</v>
      </c>
      <c r="B1096" s="9" t="str">
        <f>"201504000304"</f>
        <v>201504000304</v>
      </c>
    </row>
    <row r="1097" spans="1:2" x14ac:dyDescent="0.25">
      <c r="A1097" s="7">
        <v>1092</v>
      </c>
      <c r="B1097" s="9" t="str">
        <f>"201504000361"</f>
        <v>201504000361</v>
      </c>
    </row>
    <row r="1098" spans="1:2" x14ac:dyDescent="0.25">
      <c r="A1098" s="7">
        <v>1093</v>
      </c>
      <c r="B1098" s="9" t="str">
        <f>"201504000547"</f>
        <v>201504000547</v>
      </c>
    </row>
    <row r="1099" spans="1:2" x14ac:dyDescent="0.25">
      <c r="A1099" s="7">
        <v>1094</v>
      </c>
      <c r="B1099" s="9" t="str">
        <f>"201504000574"</f>
        <v>201504000574</v>
      </c>
    </row>
    <row r="1100" spans="1:2" x14ac:dyDescent="0.25">
      <c r="A1100" s="7">
        <v>1095</v>
      </c>
      <c r="B1100" s="9" t="str">
        <f>"201504000602"</f>
        <v>201504000602</v>
      </c>
    </row>
    <row r="1101" spans="1:2" x14ac:dyDescent="0.25">
      <c r="A1101" s="7">
        <v>1096</v>
      </c>
      <c r="B1101" s="9" t="str">
        <f>"201504000604"</f>
        <v>201504000604</v>
      </c>
    </row>
    <row r="1102" spans="1:2" x14ac:dyDescent="0.25">
      <c r="A1102" s="7">
        <v>1097</v>
      </c>
      <c r="B1102" s="9" t="str">
        <f>"201504000843"</f>
        <v>201504000843</v>
      </c>
    </row>
    <row r="1103" spans="1:2" x14ac:dyDescent="0.25">
      <c r="A1103" s="7">
        <v>1098</v>
      </c>
      <c r="B1103" s="9" t="str">
        <f>"201504000845"</f>
        <v>201504000845</v>
      </c>
    </row>
    <row r="1104" spans="1:2" x14ac:dyDescent="0.25">
      <c r="A1104" s="7">
        <v>1099</v>
      </c>
      <c r="B1104" s="9" t="str">
        <f>"201504000968"</f>
        <v>201504000968</v>
      </c>
    </row>
    <row r="1105" spans="1:2" x14ac:dyDescent="0.25">
      <c r="A1105" s="7">
        <v>1100</v>
      </c>
      <c r="B1105" s="9" t="str">
        <f>"201504000995"</f>
        <v>201504000995</v>
      </c>
    </row>
    <row r="1106" spans="1:2" x14ac:dyDescent="0.25">
      <c r="A1106" s="7">
        <v>1101</v>
      </c>
      <c r="B1106" s="9" t="str">
        <f>"201504001005"</f>
        <v>201504001005</v>
      </c>
    </row>
    <row r="1107" spans="1:2" x14ac:dyDescent="0.25">
      <c r="A1107" s="7">
        <v>1102</v>
      </c>
      <c r="B1107" s="9" t="str">
        <f>"201504001062"</f>
        <v>201504001062</v>
      </c>
    </row>
    <row r="1108" spans="1:2" x14ac:dyDescent="0.25">
      <c r="A1108" s="7">
        <v>1103</v>
      </c>
      <c r="B1108" s="9" t="str">
        <f>"201504001241"</f>
        <v>201504001241</v>
      </c>
    </row>
    <row r="1109" spans="1:2" x14ac:dyDescent="0.25">
      <c r="A1109" s="7">
        <v>1104</v>
      </c>
      <c r="B1109" s="9" t="str">
        <f>"201504001251"</f>
        <v>201504001251</v>
      </c>
    </row>
    <row r="1110" spans="1:2" x14ac:dyDescent="0.25">
      <c r="A1110" s="7">
        <v>1105</v>
      </c>
      <c r="B1110" s="9" t="str">
        <f>"201504001300"</f>
        <v>201504001300</v>
      </c>
    </row>
    <row r="1111" spans="1:2" x14ac:dyDescent="0.25">
      <c r="A1111" s="7">
        <v>1106</v>
      </c>
      <c r="B1111" s="9" t="str">
        <f>"201504001446"</f>
        <v>201504001446</v>
      </c>
    </row>
    <row r="1112" spans="1:2" x14ac:dyDescent="0.25">
      <c r="A1112" s="7">
        <v>1107</v>
      </c>
      <c r="B1112" s="9" t="str">
        <f>"201504001503"</f>
        <v>201504001503</v>
      </c>
    </row>
    <row r="1113" spans="1:2" x14ac:dyDescent="0.25">
      <c r="A1113" s="7">
        <v>1108</v>
      </c>
      <c r="B1113" s="9" t="str">
        <f>"201504001537"</f>
        <v>201504001537</v>
      </c>
    </row>
    <row r="1114" spans="1:2" x14ac:dyDescent="0.25">
      <c r="A1114" s="7">
        <v>1109</v>
      </c>
      <c r="B1114" s="9" t="str">
        <f>"201504001629"</f>
        <v>201504001629</v>
      </c>
    </row>
    <row r="1115" spans="1:2" x14ac:dyDescent="0.25">
      <c r="A1115" s="7">
        <v>1110</v>
      </c>
      <c r="B1115" s="9" t="str">
        <f>"201504001735"</f>
        <v>201504001735</v>
      </c>
    </row>
    <row r="1116" spans="1:2" x14ac:dyDescent="0.25">
      <c r="A1116" s="7">
        <v>1111</v>
      </c>
      <c r="B1116" s="9" t="str">
        <f>"201504001900"</f>
        <v>201504001900</v>
      </c>
    </row>
    <row r="1117" spans="1:2" x14ac:dyDescent="0.25">
      <c r="A1117" s="7">
        <v>1112</v>
      </c>
      <c r="B1117" s="9" t="str">
        <f>"201504002073"</f>
        <v>201504002073</v>
      </c>
    </row>
    <row r="1118" spans="1:2" x14ac:dyDescent="0.25">
      <c r="A1118" s="7">
        <v>1113</v>
      </c>
      <c r="B1118" s="9" t="str">
        <f>"201504002085"</f>
        <v>201504002085</v>
      </c>
    </row>
    <row r="1119" spans="1:2" x14ac:dyDescent="0.25">
      <c r="A1119" s="7">
        <v>1114</v>
      </c>
      <c r="B1119" s="9" t="str">
        <f>"201504002145"</f>
        <v>201504002145</v>
      </c>
    </row>
    <row r="1120" spans="1:2" x14ac:dyDescent="0.25">
      <c r="A1120" s="7">
        <v>1115</v>
      </c>
      <c r="B1120" s="9" t="str">
        <f>"201504002291"</f>
        <v>201504002291</v>
      </c>
    </row>
    <row r="1121" spans="1:2" x14ac:dyDescent="0.25">
      <c r="A1121" s="7">
        <v>1116</v>
      </c>
      <c r="B1121" s="9" t="str">
        <f>"201504002314"</f>
        <v>201504002314</v>
      </c>
    </row>
    <row r="1122" spans="1:2" x14ac:dyDescent="0.25">
      <c r="A1122" s="7">
        <v>1117</v>
      </c>
      <c r="B1122" s="9" t="str">
        <f>"201504002361"</f>
        <v>201504002361</v>
      </c>
    </row>
    <row r="1123" spans="1:2" x14ac:dyDescent="0.25">
      <c r="A1123" s="7">
        <v>1118</v>
      </c>
      <c r="B1123" s="9" t="str">
        <f>"201504002485"</f>
        <v>201504002485</v>
      </c>
    </row>
    <row r="1124" spans="1:2" x14ac:dyDescent="0.25">
      <c r="A1124" s="7">
        <v>1119</v>
      </c>
      <c r="B1124" s="9" t="str">
        <f>"201504002487"</f>
        <v>201504002487</v>
      </c>
    </row>
    <row r="1125" spans="1:2" x14ac:dyDescent="0.25">
      <c r="A1125" s="7">
        <v>1120</v>
      </c>
      <c r="B1125" s="9" t="str">
        <f>"201504002558"</f>
        <v>201504002558</v>
      </c>
    </row>
    <row r="1126" spans="1:2" x14ac:dyDescent="0.25">
      <c r="A1126" s="7">
        <v>1121</v>
      </c>
      <c r="B1126" s="9" t="str">
        <f>"201504002595"</f>
        <v>201504002595</v>
      </c>
    </row>
    <row r="1127" spans="1:2" x14ac:dyDescent="0.25">
      <c r="A1127" s="7">
        <v>1122</v>
      </c>
      <c r="B1127" s="9" t="str">
        <f>"201504002635"</f>
        <v>201504002635</v>
      </c>
    </row>
    <row r="1128" spans="1:2" x14ac:dyDescent="0.25">
      <c r="A1128" s="7">
        <v>1123</v>
      </c>
      <c r="B1128" s="9" t="str">
        <f>"201504002813"</f>
        <v>201504002813</v>
      </c>
    </row>
    <row r="1129" spans="1:2" x14ac:dyDescent="0.25">
      <c r="A1129" s="7">
        <v>1124</v>
      </c>
      <c r="B1129" s="9" t="str">
        <f>"201504002831"</f>
        <v>201504002831</v>
      </c>
    </row>
    <row r="1130" spans="1:2" x14ac:dyDescent="0.25">
      <c r="A1130" s="7">
        <v>1125</v>
      </c>
      <c r="B1130" s="9" t="str">
        <f>"201504002851"</f>
        <v>201504002851</v>
      </c>
    </row>
    <row r="1131" spans="1:2" x14ac:dyDescent="0.25">
      <c r="A1131" s="7">
        <v>1126</v>
      </c>
      <c r="B1131" s="9" t="str">
        <f>"201504002866"</f>
        <v>201504002866</v>
      </c>
    </row>
    <row r="1132" spans="1:2" x14ac:dyDescent="0.25">
      <c r="A1132" s="7">
        <v>1127</v>
      </c>
      <c r="B1132" s="9" t="str">
        <f>"201504002957"</f>
        <v>201504002957</v>
      </c>
    </row>
    <row r="1133" spans="1:2" x14ac:dyDescent="0.25">
      <c r="A1133" s="7">
        <v>1128</v>
      </c>
      <c r="B1133" s="9" t="str">
        <f>"201504003329"</f>
        <v>201504003329</v>
      </c>
    </row>
    <row r="1134" spans="1:2" x14ac:dyDescent="0.25">
      <c r="A1134" s="7">
        <v>1129</v>
      </c>
      <c r="B1134" s="9" t="str">
        <f>"201504003346"</f>
        <v>201504003346</v>
      </c>
    </row>
    <row r="1135" spans="1:2" x14ac:dyDescent="0.25">
      <c r="A1135" s="7">
        <v>1130</v>
      </c>
      <c r="B1135" s="9" t="str">
        <f>"201504003368"</f>
        <v>201504003368</v>
      </c>
    </row>
    <row r="1136" spans="1:2" x14ac:dyDescent="0.25">
      <c r="A1136" s="7">
        <v>1131</v>
      </c>
      <c r="B1136" s="9" t="str">
        <f>"201504003439"</f>
        <v>201504003439</v>
      </c>
    </row>
    <row r="1137" spans="1:2" x14ac:dyDescent="0.25">
      <c r="A1137" s="7">
        <v>1132</v>
      </c>
      <c r="B1137" s="9" t="str">
        <f>"201504003441"</f>
        <v>201504003441</v>
      </c>
    </row>
    <row r="1138" spans="1:2" x14ac:dyDescent="0.25">
      <c r="A1138" s="7">
        <v>1133</v>
      </c>
      <c r="B1138" s="9" t="str">
        <f>"201504003534"</f>
        <v>201504003534</v>
      </c>
    </row>
    <row r="1139" spans="1:2" x14ac:dyDescent="0.25">
      <c r="A1139" s="7">
        <v>1134</v>
      </c>
      <c r="B1139" s="9" t="str">
        <f>"201504003565"</f>
        <v>201504003565</v>
      </c>
    </row>
    <row r="1140" spans="1:2" x14ac:dyDescent="0.25">
      <c r="A1140" s="7">
        <v>1135</v>
      </c>
      <c r="B1140" s="9" t="str">
        <f>"201504003649"</f>
        <v>201504003649</v>
      </c>
    </row>
    <row r="1141" spans="1:2" x14ac:dyDescent="0.25">
      <c r="A1141" s="7">
        <v>1136</v>
      </c>
      <c r="B1141" s="9" t="str">
        <f>"201504003660"</f>
        <v>201504003660</v>
      </c>
    </row>
    <row r="1142" spans="1:2" x14ac:dyDescent="0.25">
      <c r="A1142" s="7">
        <v>1137</v>
      </c>
      <c r="B1142" s="9" t="str">
        <f>"201504003765"</f>
        <v>201504003765</v>
      </c>
    </row>
    <row r="1143" spans="1:2" x14ac:dyDescent="0.25">
      <c r="A1143" s="7">
        <v>1138</v>
      </c>
      <c r="B1143" s="9" t="str">
        <f>"201504003775"</f>
        <v>201504003775</v>
      </c>
    </row>
    <row r="1144" spans="1:2" x14ac:dyDescent="0.25">
      <c r="A1144" s="7">
        <v>1139</v>
      </c>
      <c r="B1144" s="9" t="str">
        <f>"201504004109"</f>
        <v>201504004109</v>
      </c>
    </row>
    <row r="1145" spans="1:2" x14ac:dyDescent="0.25">
      <c r="A1145" s="7">
        <v>1140</v>
      </c>
      <c r="B1145" s="9" t="str">
        <f>"201504004178"</f>
        <v>201504004178</v>
      </c>
    </row>
    <row r="1146" spans="1:2" x14ac:dyDescent="0.25">
      <c r="A1146" s="7">
        <v>1141</v>
      </c>
      <c r="B1146" s="9" t="str">
        <f>"201504004198"</f>
        <v>201504004198</v>
      </c>
    </row>
    <row r="1147" spans="1:2" x14ac:dyDescent="0.25">
      <c r="A1147" s="7">
        <v>1142</v>
      </c>
      <c r="B1147" s="9" t="str">
        <f>"201504004348"</f>
        <v>201504004348</v>
      </c>
    </row>
    <row r="1148" spans="1:2" x14ac:dyDescent="0.25">
      <c r="A1148" s="7">
        <v>1143</v>
      </c>
      <c r="B1148" s="9" t="str">
        <f>"201504004410"</f>
        <v>201504004410</v>
      </c>
    </row>
    <row r="1149" spans="1:2" x14ac:dyDescent="0.25">
      <c r="A1149" s="7">
        <v>1144</v>
      </c>
      <c r="B1149" s="9" t="str">
        <f>"201504004498"</f>
        <v>201504004498</v>
      </c>
    </row>
    <row r="1150" spans="1:2" x14ac:dyDescent="0.25">
      <c r="A1150" s="7">
        <v>1145</v>
      </c>
      <c r="B1150" s="9" t="str">
        <f>"201504004527"</f>
        <v>201504004527</v>
      </c>
    </row>
    <row r="1151" spans="1:2" x14ac:dyDescent="0.25">
      <c r="A1151" s="7">
        <v>1146</v>
      </c>
      <c r="B1151" s="9" t="str">
        <f>"201504004562"</f>
        <v>201504004562</v>
      </c>
    </row>
    <row r="1152" spans="1:2" x14ac:dyDescent="0.25">
      <c r="A1152" s="7">
        <v>1147</v>
      </c>
      <c r="B1152" s="9" t="str">
        <f>"201504004658"</f>
        <v>201504004658</v>
      </c>
    </row>
    <row r="1153" spans="1:2" x14ac:dyDescent="0.25">
      <c r="A1153" s="7">
        <v>1148</v>
      </c>
      <c r="B1153" s="9" t="str">
        <f>"201504004672"</f>
        <v>201504004672</v>
      </c>
    </row>
    <row r="1154" spans="1:2" x14ac:dyDescent="0.25">
      <c r="A1154" s="7">
        <v>1149</v>
      </c>
      <c r="B1154" s="9" t="str">
        <f>"201504004716"</f>
        <v>201504004716</v>
      </c>
    </row>
    <row r="1155" spans="1:2" x14ac:dyDescent="0.25">
      <c r="A1155" s="7">
        <v>1150</v>
      </c>
      <c r="B1155" s="9" t="str">
        <f>"201504004840"</f>
        <v>201504004840</v>
      </c>
    </row>
    <row r="1156" spans="1:2" x14ac:dyDescent="0.25">
      <c r="A1156" s="7">
        <v>1151</v>
      </c>
      <c r="B1156" s="9" t="str">
        <f>"201504004868"</f>
        <v>201504004868</v>
      </c>
    </row>
    <row r="1157" spans="1:2" x14ac:dyDescent="0.25">
      <c r="A1157" s="7">
        <v>1152</v>
      </c>
      <c r="B1157" s="9" t="str">
        <f>"201504004870"</f>
        <v>201504004870</v>
      </c>
    </row>
    <row r="1158" spans="1:2" x14ac:dyDescent="0.25">
      <c r="A1158" s="7">
        <v>1153</v>
      </c>
      <c r="B1158" s="9" t="str">
        <f>"201504004963"</f>
        <v>201504004963</v>
      </c>
    </row>
    <row r="1159" spans="1:2" x14ac:dyDescent="0.25">
      <c r="A1159" s="7">
        <v>1154</v>
      </c>
      <c r="B1159" s="9" t="str">
        <f>"201504005036"</f>
        <v>201504005036</v>
      </c>
    </row>
    <row r="1160" spans="1:2" x14ac:dyDescent="0.25">
      <c r="A1160" s="7">
        <v>1155</v>
      </c>
      <c r="B1160" s="9" t="str">
        <f>"201504005297"</f>
        <v>201504005297</v>
      </c>
    </row>
    <row r="1161" spans="1:2" x14ac:dyDescent="0.25">
      <c r="A1161" s="7">
        <v>1156</v>
      </c>
      <c r="B1161" s="9" t="str">
        <f>"201504005372"</f>
        <v>201504005372</v>
      </c>
    </row>
    <row r="1162" spans="1:2" x14ac:dyDescent="0.25">
      <c r="A1162" s="7">
        <v>1157</v>
      </c>
      <c r="B1162" s="9" t="str">
        <f>"201504005477"</f>
        <v>201504005477</v>
      </c>
    </row>
    <row r="1163" spans="1:2" x14ac:dyDescent="0.25">
      <c r="A1163" s="7">
        <v>1158</v>
      </c>
      <c r="B1163" s="9" t="str">
        <f>"201505000131"</f>
        <v>201505000131</v>
      </c>
    </row>
    <row r="1164" spans="1:2" x14ac:dyDescent="0.25">
      <c r="A1164" s="7">
        <v>1159</v>
      </c>
      <c r="B1164" s="9" t="str">
        <f>"201505000221"</f>
        <v>201505000221</v>
      </c>
    </row>
    <row r="1165" spans="1:2" x14ac:dyDescent="0.25">
      <c r="A1165" s="7">
        <v>1160</v>
      </c>
      <c r="B1165" s="9" t="str">
        <f>"201505000258"</f>
        <v>201505000258</v>
      </c>
    </row>
    <row r="1166" spans="1:2" x14ac:dyDescent="0.25">
      <c r="A1166" s="7">
        <v>1161</v>
      </c>
      <c r="B1166" s="9" t="str">
        <f>"201505000288"</f>
        <v>201505000288</v>
      </c>
    </row>
    <row r="1167" spans="1:2" x14ac:dyDescent="0.25">
      <c r="A1167" s="7">
        <v>1162</v>
      </c>
      <c r="B1167" s="9" t="str">
        <f>"201506000001"</f>
        <v>201506000001</v>
      </c>
    </row>
    <row r="1168" spans="1:2" x14ac:dyDescent="0.25">
      <c r="A1168" s="7">
        <v>1163</v>
      </c>
      <c r="B1168" s="9" t="str">
        <f>"201506000075"</f>
        <v>201506000075</v>
      </c>
    </row>
    <row r="1169" spans="1:2" x14ac:dyDescent="0.25">
      <c r="A1169" s="7">
        <v>1164</v>
      </c>
      <c r="B1169" s="9" t="str">
        <f>"201506001047"</f>
        <v>201506001047</v>
      </c>
    </row>
    <row r="1170" spans="1:2" x14ac:dyDescent="0.25">
      <c r="A1170" s="7">
        <v>1165</v>
      </c>
      <c r="B1170" s="9" t="str">
        <f>"201506001197"</f>
        <v>201506001197</v>
      </c>
    </row>
    <row r="1171" spans="1:2" x14ac:dyDescent="0.25">
      <c r="A1171" s="7">
        <v>1166</v>
      </c>
      <c r="B1171" s="9" t="str">
        <f>"201506001295"</f>
        <v>201506001295</v>
      </c>
    </row>
    <row r="1172" spans="1:2" x14ac:dyDescent="0.25">
      <c r="A1172" s="7">
        <v>1167</v>
      </c>
      <c r="B1172" s="9" t="str">
        <f>"201506001567"</f>
        <v>201506001567</v>
      </c>
    </row>
    <row r="1173" spans="1:2" x14ac:dyDescent="0.25">
      <c r="A1173" s="7">
        <v>1168</v>
      </c>
      <c r="B1173" s="9" t="str">
        <f>"201506001668"</f>
        <v>201506001668</v>
      </c>
    </row>
    <row r="1174" spans="1:2" x14ac:dyDescent="0.25">
      <c r="A1174" s="7">
        <v>1169</v>
      </c>
      <c r="B1174" s="9" t="str">
        <f>"201506001708"</f>
        <v>201506001708</v>
      </c>
    </row>
    <row r="1175" spans="1:2" x14ac:dyDescent="0.25">
      <c r="A1175" s="7">
        <v>1170</v>
      </c>
      <c r="B1175" s="9" t="str">
        <f>"201506001869"</f>
        <v>201506001869</v>
      </c>
    </row>
    <row r="1176" spans="1:2" x14ac:dyDescent="0.25">
      <c r="A1176" s="7">
        <v>1171</v>
      </c>
      <c r="B1176" s="9" t="str">
        <f>"201506002205"</f>
        <v>201506002205</v>
      </c>
    </row>
    <row r="1177" spans="1:2" x14ac:dyDescent="0.25">
      <c r="A1177" s="7">
        <v>1172</v>
      </c>
      <c r="B1177" s="9" t="str">
        <f>"201506002628"</f>
        <v>201506002628</v>
      </c>
    </row>
    <row r="1178" spans="1:2" x14ac:dyDescent="0.25">
      <c r="A1178" s="7">
        <v>1173</v>
      </c>
      <c r="B1178" s="9" t="str">
        <f>"201506002896"</f>
        <v>201506002896</v>
      </c>
    </row>
    <row r="1179" spans="1:2" x14ac:dyDescent="0.25">
      <c r="A1179" s="7">
        <v>1174</v>
      </c>
      <c r="B1179" s="9" t="str">
        <f>"201506003468"</f>
        <v>201506003468</v>
      </c>
    </row>
    <row r="1180" spans="1:2" x14ac:dyDescent="0.25">
      <c r="A1180" s="7">
        <v>1175</v>
      </c>
      <c r="B1180" s="9" t="str">
        <f>"201506003895"</f>
        <v>201506003895</v>
      </c>
    </row>
    <row r="1181" spans="1:2" x14ac:dyDescent="0.25">
      <c r="A1181" s="7">
        <v>1176</v>
      </c>
      <c r="B1181" s="9" t="str">
        <f>"201506004317"</f>
        <v>201506004317</v>
      </c>
    </row>
    <row r="1182" spans="1:2" x14ac:dyDescent="0.25">
      <c r="A1182" s="7">
        <v>1177</v>
      </c>
      <c r="B1182" s="9" t="str">
        <f>"201507002092"</f>
        <v>201507002092</v>
      </c>
    </row>
    <row r="1183" spans="1:2" x14ac:dyDescent="0.25">
      <c r="A1183" s="7">
        <v>1178</v>
      </c>
      <c r="B1183" s="9" t="str">
        <f>"201510004237"</f>
        <v>201510004237</v>
      </c>
    </row>
    <row r="1184" spans="1:2" x14ac:dyDescent="0.25">
      <c r="A1184" s="7">
        <v>1179</v>
      </c>
      <c r="B1184" s="9" t="str">
        <f>"201511004407"</f>
        <v>201511004407</v>
      </c>
    </row>
    <row r="1185" spans="1:2" x14ac:dyDescent="0.25">
      <c r="A1185" s="7">
        <v>1180</v>
      </c>
      <c r="B1185" s="9" t="str">
        <f>"201511010907"</f>
        <v>201511010907</v>
      </c>
    </row>
    <row r="1186" spans="1:2" x14ac:dyDescent="0.25">
      <c r="A1186" s="7">
        <v>1181</v>
      </c>
      <c r="B1186" s="9" t="str">
        <f>"201511011673"</f>
        <v>201511011673</v>
      </c>
    </row>
    <row r="1187" spans="1:2" x14ac:dyDescent="0.25">
      <c r="A1187" s="7">
        <v>1182</v>
      </c>
      <c r="B1187" s="9" t="str">
        <f>"201511014058"</f>
        <v>201511014058</v>
      </c>
    </row>
    <row r="1188" spans="1:2" x14ac:dyDescent="0.25">
      <c r="A1188" s="7">
        <v>1183</v>
      </c>
      <c r="B1188" s="9" t="str">
        <f>"201511018709"</f>
        <v>201511018709</v>
      </c>
    </row>
    <row r="1189" spans="1:2" x14ac:dyDescent="0.25">
      <c r="A1189" s="7">
        <v>1184</v>
      </c>
      <c r="B1189" s="9" t="str">
        <f>"201511020205"</f>
        <v>201511020205</v>
      </c>
    </row>
    <row r="1190" spans="1:2" x14ac:dyDescent="0.25">
      <c r="A1190" s="7">
        <v>1185</v>
      </c>
      <c r="B1190" s="9" t="str">
        <f>"201511020702"</f>
        <v>201511020702</v>
      </c>
    </row>
    <row r="1191" spans="1:2" x14ac:dyDescent="0.25">
      <c r="A1191" s="7">
        <v>1186</v>
      </c>
      <c r="B1191" s="9" t="str">
        <f>"201511021804"</f>
        <v>201511021804</v>
      </c>
    </row>
    <row r="1192" spans="1:2" x14ac:dyDescent="0.25">
      <c r="A1192" s="7">
        <v>1187</v>
      </c>
      <c r="B1192" s="9" t="str">
        <f>"201511023929"</f>
        <v>201511023929</v>
      </c>
    </row>
    <row r="1193" spans="1:2" x14ac:dyDescent="0.25">
      <c r="A1193" s="7">
        <v>1188</v>
      </c>
      <c r="B1193" s="9" t="str">
        <f>"201511031679"</f>
        <v>201511031679</v>
      </c>
    </row>
    <row r="1194" spans="1:2" x14ac:dyDescent="0.25">
      <c r="A1194" s="7">
        <v>1189</v>
      </c>
      <c r="B1194" s="9" t="str">
        <f>"201511032979"</f>
        <v>201511032979</v>
      </c>
    </row>
    <row r="1195" spans="1:2" x14ac:dyDescent="0.25">
      <c r="A1195" s="7">
        <v>1190</v>
      </c>
      <c r="B1195" s="9" t="str">
        <f>"201511034370"</f>
        <v>201511034370</v>
      </c>
    </row>
    <row r="1196" spans="1:2" x14ac:dyDescent="0.25">
      <c r="A1196" s="7">
        <v>1191</v>
      </c>
      <c r="B1196" s="9" t="str">
        <f>"201511035348"</f>
        <v>201511035348</v>
      </c>
    </row>
    <row r="1197" spans="1:2" x14ac:dyDescent="0.25">
      <c r="A1197" s="7">
        <v>1192</v>
      </c>
      <c r="B1197" s="9" t="str">
        <f>"201511037152"</f>
        <v>201511037152</v>
      </c>
    </row>
    <row r="1198" spans="1:2" x14ac:dyDescent="0.25">
      <c r="A1198" s="7">
        <v>1193</v>
      </c>
      <c r="B1198" s="9" t="str">
        <f>"201511038507"</f>
        <v>201511038507</v>
      </c>
    </row>
    <row r="1199" spans="1:2" x14ac:dyDescent="0.25">
      <c r="A1199" s="7">
        <v>1194</v>
      </c>
      <c r="B1199" s="9" t="str">
        <f>"201511038542"</f>
        <v>201511038542</v>
      </c>
    </row>
    <row r="1200" spans="1:2" x14ac:dyDescent="0.25">
      <c r="A1200" s="7">
        <v>1195</v>
      </c>
      <c r="B1200" s="9" t="str">
        <f>"201511040644"</f>
        <v>201511040644</v>
      </c>
    </row>
    <row r="1201" spans="1:2" x14ac:dyDescent="0.25">
      <c r="A1201" s="7">
        <v>1196</v>
      </c>
      <c r="B1201" s="9" t="str">
        <f>"201511042637"</f>
        <v>201511042637</v>
      </c>
    </row>
    <row r="1202" spans="1:2" x14ac:dyDescent="0.25">
      <c r="A1202" s="7">
        <v>1197</v>
      </c>
      <c r="B1202" s="9" t="str">
        <f>"201511043135"</f>
        <v>201511043135</v>
      </c>
    </row>
    <row r="1203" spans="1:2" x14ac:dyDescent="0.25">
      <c r="A1203" s="7">
        <v>1198</v>
      </c>
      <c r="B1203" s="9" t="str">
        <f>"201511043638"</f>
        <v>201511043638</v>
      </c>
    </row>
    <row r="1204" spans="1:2" x14ac:dyDescent="0.25">
      <c r="A1204" s="7">
        <v>1199</v>
      </c>
      <c r="B1204" s="9" t="str">
        <f>"201512000656"</f>
        <v>201512000656</v>
      </c>
    </row>
    <row r="1205" spans="1:2" x14ac:dyDescent="0.25">
      <c r="A1205" s="7">
        <v>1200</v>
      </c>
      <c r="B1205" s="9" t="str">
        <f>"201512001469"</f>
        <v>201512001469</v>
      </c>
    </row>
    <row r="1206" spans="1:2" x14ac:dyDescent="0.25">
      <c r="A1206" s="7">
        <v>1201</v>
      </c>
      <c r="B1206" s="9" t="str">
        <f>"201512001898"</f>
        <v>201512001898</v>
      </c>
    </row>
    <row r="1207" spans="1:2" x14ac:dyDescent="0.25">
      <c r="A1207" s="7">
        <v>1202</v>
      </c>
      <c r="B1207" s="9" t="str">
        <f>"201512002849"</f>
        <v>201512002849</v>
      </c>
    </row>
    <row r="1208" spans="1:2" x14ac:dyDescent="0.25">
      <c r="A1208" s="7">
        <v>1203</v>
      </c>
      <c r="B1208" s="9" t="str">
        <f>"201601000006"</f>
        <v>201601000006</v>
      </c>
    </row>
    <row r="1209" spans="1:2" x14ac:dyDescent="0.25">
      <c r="A1209" s="7">
        <v>1204</v>
      </c>
      <c r="B1209" s="9" t="str">
        <f>"201601000664"</f>
        <v>201601000664</v>
      </c>
    </row>
    <row r="1210" spans="1:2" x14ac:dyDescent="0.25">
      <c r="A1210" s="7">
        <v>1205</v>
      </c>
      <c r="B1210" s="9" t="str">
        <f>"201601000703"</f>
        <v>201601000703</v>
      </c>
    </row>
    <row r="1211" spans="1:2" x14ac:dyDescent="0.25">
      <c r="A1211" s="7">
        <v>1206</v>
      </c>
      <c r="B1211" s="9" t="str">
        <f>"201603000221"</f>
        <v>201603000221</v>
      </c>
    </row>
    <row r="1212" spans="1:2" x14ac:dyDescent="0.25">
      <c r="A1212" s="7">
        <v>1207</v>
      </c>
      <c r="B1212" s="9" t="str">
        <f>"201603000417"</f>
        <v>201603000417</v>
      </c>
    </row>
    <row r="1213" spans="1:2" x14ac:dyDescent="0.25">
      <c r="A1213" s="7">
        <v>1208</v>
      </c>
      <c r="B1213" s="9" t="str">
        <f>"201604004643"</f>
        <v>201604004643</v>
      </c>
    </row>
    <row r="1214" spans="1:2" x14ac:dyDescent="0.25">
      <c r="A1214" s="7">
        <v>1209</v>
      </c>
      <c r="B1214" s="9" t="str">
        <f>"201604005283"</f>
        <v>201604005283</v>
      </c>
    </row>
    <row r="1215" spans="1:2" x14ac:dyDescent="0.25">
      <c r="A1215" s="7">
        <v>1210</v>
      </c>
      <c r="B1215" s="9" t="str">
        <f>"201604006345"</f>
        <v>201604006345</v>
      </c>
    </row>
    <row r="1216" spans="1:2" x14ac:dyDescent="0.25">
      <c r="A1216" s="7">
        <v>1211</v>
      </c>
      <c r="B1216" s="9" t="str">
        <f>"201606000164"</f>
        <v>201606000164</v>
      </c>
    </row>
    <row r="1217" spans="1:2" x14ac:dyDescent="0.25">
      <c r="A1217" s="7">
        <v>1212</v>
      </c>
      <c r="B1217" s="9" t="str">
        <f>"201607131226"</f>
        <v>201607131226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5"/>
  <sheetViews>
    <sheetView workbookViewId="0">
      <selection activeCell="J3" sqref="J3"/>
    </sheetView>
  </sheetViews>
  <sheetFormatPr defaultRowHeight="15" x14ac:dyDescent="0.25"/>
  <cols>
    <col min="2" max="2" width="33.28515625" customWidth="1"/>
  </cols>
  <sheetData>
    <row r="1" spans="1:2" ht="64.5" customHeight="1" x14ac:dyDescent="0.25">
      <c r="A1" s="2" t="s">
        <v>1</v>
      </c>
      <c r="B1" s="3"/>
    </row>
    <row r="2" spans="1:2" x14ac:dyDescent="0.25">
      <c r="A2" s="4"/>
      <c r="B2" s="5"/>
    </row>
    <row r="3" spans="1:2" ht="113.25" customHeight="1" x14ac:dyDescent="0.25">
      <c r="A3" s="6" t="s">
        <v>4</v>
      </c>
      <c r="B3" s="6"/>
    </row>
    <row r="5" spans="1:2" x14ac:dyDescent="0.25">
      <c r="A5" s="1" t="s">
        <v>2</v>
      </c>
      <c r="B5" s="8" t="s">
        <v>0</v>
      </c>
    </row>
    <row r="6" spans="1:2" x14ac:dyDescent="0.25">
      <c r="A6" s="7">
        <v>1</v>
      </c>
      <c r="B6" s="9" t="str">
        <f>"00001619"</f>
        <v>00001619</v>
      </c>
    </row>
    <row r="7" spans="1:2" x14ac:dyDescent="0.25">
      <c r="A7" s="7">
        <v>2</v>
      </c>
      <c r="B7" s="9" t="str">
        <f>"00005317"</f>
        <v>00005317</v>
      </c>
    </row>
    <row r="8" spans="1:2" x14ac:dyDescent="0.25">
      <c r="A8" s="7">
        <v>3</v>
      </c>
      <c r="B8" s="9" t="str">
        <f>"00008926"</f>
        <v>00008926</v>
      </c>
    </row>
    <row r="9" spans="1:2" x14ac:dyDescent="0.25">
      <c r="A9" s="7">
        <v>4</v>
      </c>
      <c r="B9" s="9" t="str">
        <f>"00010953"</f>
        <v>00010953</v>
      </c>
    </row>
    <row r="10" spans="1:2" x14ac:dyDescent="0.25">
      <c r="A10" s="7">
        <v>5</v>
      </c>
      <c r="B10" s="9" t="str">
        <f>"00028021"</f>
        <v>00028021</v>
      </c>
    </row>
    <row r="11" spans="1:2" x14ac:dyDescent="0.25">
      <c r="A11" s="7">
        <v>6</v>
      </c>
      <c r="B11" s="9" t="str">
        <f>"00112424"</f>
        <v>00112424</v>
      </c>
    </row>
    <row r="12" spans="1:2" x14ac:dyDescent="0.25">
      <c r="A12" s="7">
        <v>7</v>
      </c>
      <c r="B12" s="9" t="str">
        <f>"00140355"</f>
        <v>00140355</v>
      </c>
    </row>
    <row r="13" spans="1:2" x14ac:dyDescent="0.25">
      <c r="A13" s="7">
        <v>8</v>
      </c>
      <c r="B13" s="9" t="str">
        <f>"00145733"</f>
        <v>00145733</v>
      </c>
    </row>
    <row r="14" spans="1:2" x14ac:dyDescent="0.25">
      <c r="A14" s="7">
        <v>9</v>
      </c>
      <c r="B14" s="9" t="str">
        <f>"00146147"</f>
        <v>00146147</v>
      </c>
    </row>
    <row r="15" spans="1:2" x14ac:dyDescent="0.25">
      <c r="A15" s="7">
        <v>10</v>
      </c>
      <c r="B15" s="9" t="str">
        <f>"00150009"</f>
        <v>00150009</v>
      </c>
    </row>
    <row r="16" spans="1:2" x14ac:dyDescent="0.25">
      <c r="A16" s="7">
        <v>11</v>
      </c>
      <c r="B16" s="9" t="str">
        <f>"00151538"</f>
        <v>00151538</v>
      </c>
    </row>
    <row r="17" spans="1:2" x14ac:dyDescent="0.25">
      <c r="A17" s="7">
        <v>12</v>
      </c>
      <c r="B17" s="9" t="str">
        <f>"00154340"</f>
        <v>00154340</v>
      </c>
    </row>
    <row r="18" spans="1:2" x14ac:dyDescent="0.25">
      <c r="A18" s="7">
        <v>13</v>
      </c>
      <c r="B18" s="9" t="str">
        <f>"00159404"</f>
        <v>00159404</v>
      </c>
    </row>
    <row r="19" spans="1:2" x14ac:dyDescent="0.25">
      <c r="A19" s="7">
        <v>14</v>
      </c>
      <c r="B19" s="9" t="str">
        <f>"00161053"</f>
        <v>00161053</v>
      </c>
    </row>
    <row r="20" spans="1:2" x14ac:dyDescent="0.25">
      <c r="A20" s="7">
        <v>15</v>
      </c>
      <c r="B20" s="9" t="str">
        <f>"00170122"</f>
        <v>00170122</v>
      </c>
    </row>
    <row r="21" spans="1:2" x14ac:dyDescent="0.25">
      <c r="A21" s="7">
        <v>16</v>
      </c>
      <c r="B21" s="9" t="str">
        <f>"00177305"</f>
        <v>00177305</v>
      </c>
    </row>
    <row r="22" spans="1:2" x14ac:dyDescent="0.25">
      <c r="A22" s="7">
        <v>17</v>
      </c>
      <c r="B22" s="9" t="str">
        <f>"00187579"</f>
        <v>00187579</v>
      </c>
    </row>
    <row r="23" spans="1:2" x14ac:dyDescent="0.25">
      <c r="A23" s="7">
        <v>18</v>
      </c>
      <c r="B23" s="9" t="str">
        <f>"00190040"</f>
        <v>00190040</v>
      </c>
    </row>
    <row r="24" spans="1:2" x14ac:dyDescent="0.25">
      <c r="A24" s="7">
        <v>19</v>
      </c>
      <c r="B24" s="9" t="str">
        <f>"00195951"</f>
        <v>00195951</v>
      </c>
    </row>
    <row r="25" spans="1:2" x14ac:dyDescent="0.25">
      <c r="A25" s="7">
        <v>20</v>
      </c>
      <c r="B25" s="9" t="str">
        <f>"00196547"</f>
        <v>00196547</v>
      </c>
    </row>
    <row r="26" spans="1:2" x14ac:dyDescent="0.25">
      <c r="A26" s="7">
        <v>21</v>
      </c>
      <c r="B26" s="9" t="str">
        <f>"00210465"</f>
        <v>00210465</v>
      </c>
    </row>
    <row r="27" spans="1:2" x14ac:dyDescent="0.25">
      <c r="A27" s="7">
        <v>22</v>
      </c>
      <c r="B27" s="9" t="str">
        <f>"00214344"</f>
        <v>00214344</v>
      </c>
    </row>
    <row r="28" spans="1:2" x14ac:dyDescent="0.25">
      <c r="A28" s="7">
        <v>23</v>
      </c>
      <c r="B28" s="9" t="str">
        <f>"00221742"</f>
        <v>00221742</v>
      </c>
    </row>
    <row r="29" spans="1:2" x14ac:dyDescent="0.25">
      <c r="A29" s="7">
        <v>24</v>
      </c>
      <c r="B29" s="9" t="str">
        <f>"00231497"</f>
        <v>00231497</v>
      </c>
    </row>
    <row r="30" spans="1:2" x14ac:dyDescent="0.25">
      <c r="A30" s="7">
        <v>25</v>
      </c>
      <c r="B30" s="9" t="str">
        <f>"00324929"</f>
        <v>00324929</v>
      </c>
    </row>
    <row r="31" spans="1:2" x14ac:dyDescent="0.25">
      <c r="A31" s="7">
        <v>26</v>
      </c>
      <c r="B31" s="9" t="str">
        <f>"00330966"</f>
        <v>00330966</v>
      </c>
    </row>
    <row r="32" spans="1:2" x14ac:dyDescent="0.25">
      <c r="A32" s="7">
        <v>27</v>
      </c>
      <c r="B32" s="9" t="str">
        <f>"00331473"</f>
        <v>00331473</v>
      </c>
    </row>
    <row r="33" spans="1:2" x14ac:dyDescent="0.25">
      <c r="A33" s="7">
        <v>28</v>
      </c>
      <c r="B33" s="9" t="str">
        <f>"00335416"</f>
        <v>00335416</v>
      </c>
    </row>
    <row r="34" spans="1:2" x14ac:dyDescent="0.25">
      <c r="A34" s="7">
        <v>29</v>
      </c>
      <c r="B34" s="9" t="str">
        <f>"00425191"</f>
        <v>00425191</v>
      </c>
    </row>
    <row r="35" spans="1:2" x14ac:dyDescent="0.25">
      <c r="A35" s="7">
        <v>30</v>
      </c>
      <c r="B35" s="9" t="str">
        <f>"00456463"</f>
        <v>00456463</v>
      </c>
    </row>
    <row r="36" spans="1:2" x14ac:dyDescent="0.25">
      <c r="A36" s="7">
        <v>31</v>
      </c>
      <c r="B36" s="9" t="str">
        <f>"00488515"</f>
        <v>00488515</v>
      </c>
    </row>
    <row r="37" spans="1:2" x14ac:dyDescent="0.25">
      <c r="A37" s="7">
        <v>32</v>
      </c>
      <c r="B37" s="9" t="str">
        <f>"00500101"</f>
        <v>00500101</v>
      </c>
    </row>
    <row r="38" spans="1:2" x14ac:dyDescent="0.25">
      <c r="A38" s="7">
        <v>33</v>
      </c>
      <c r="B38" s="9" t="str">
        <f>"00502161"</f>
        <v>00502161</v>
      </c>
    </row>
    <row r="39" spans="1:2" x14ac:dyDescent="0.25">
      <c r="A39" s="7">
        <v>34</v>
      </c>
      <c r="B39" s="9" t="str">
        <f>"00507755"</f>
        <v>00507755</v>
      </c>
    </row>
    <row r="40" spans="1:2" x14ac:dyDescent="0.25">
      <c r="A40" s="7">
        <v>35</v>
      </c>
      <c r="B40" s="9" t="str">
        <f>"00528349"</f>
        <v>00528349</v>
      </c>
    </row>
    <row r="41" spans="1:2" x14ac:dyDescent="0.25">
      <c r="A41" s="7">
        <v>36</v>
      </c>
      <c r="B41" s="9" t="str">
        <f>"00545205"</f>
        <v>00545205</v>
      </c>
    </row>
    <row r="42" spans="1:2" x14ac:dyDescent="0.25">
      <c r="A42" s="7">
        <v>37</v>
      </c>
      <c r="B42" s="9" t="str">
        <f>"00555799"</f>
        <v>00555799</v>
      </c>
    </row>
    <row r="43" spans="1:2" x14ac:dyDescent="0.25">
      <c r="A43" s="7">
        <v>38</v>
      </c>
      <c r="B43" s="9" t="str">
        <f>"00606827"</f>
        <v>00606827</v>
      </c>
    </row>
    <row r="44" spans="1:2" x14ac:dyDescent="0.25">
      <c r="A44" s="7">
        <v>39</v>
      </c>
      <c r="B44" s="9" t="str">
        <f>"00618610"</f>
        <v>00618610</v>
      </c>
    </row>
    <row r="45" spans="1:2" x14ac:dyDescent="0.25">
      <c r="A45" s="7">
        <v>40</v>
      </c>
      <c r="B45" s="9" t="str">
        <f>"00630973"</f>
        <v>00630973</v>
      </c>
    </row>
    <row r="46" spans="1:2" x14ac:dyDescent="0.25">
      <c r="A46" s="7">
        <v>41</v>
      </c>
      <c r="B46" s="9" t="str">
        <f>"00658466"</f>
        <v>00658466</v>
      </c>
    </row>
    <row r="47" spans="1:2" x14ac:dyDescent="0.25">
      <c r="A47" s="7">
        <v>42</v>
      </c>
      <c r="B47" s="9" t="str">
        <f>"00668280"</f>
        <v>00668280</v>
      </c>
    </row>
    <row r="48" spans="1:2" x14ac:dyDescent="0.25">
      <c r="A48" s="7">
        <v>43</v>
      </c>
      <c r="B48" s="9" t="str">
        <f>"00692406"</f>
        <v>00692406</v>
      </c>
    </row>
    <row r="49" spans="1:2" x14ac:dyDescent="0.25">
      <c r="A49" s="7">
        <v>44</v>
      </c>
      <c r="B49" s="9" t="str">
        <f>"00697858"</f>
        <v>00697858</v>
      </c>
    </row>
    <row r="50" spans="1:2" x14ac:dyDescent="0.25">
      <c r="A50" s="7">
        <v>45</v>
      </c>
      <c r="B50" s="9" t="str">
        <f>"00704790"</f>
        <v>00704790</v>
      </c>
    </row>
    <row r="51" spans="1:2" x14ac:dyDescent="0.25">
      <c r="A51" s="7">
        <v>46</v>
      </c>
      <c r="B51" s="9" t="str">
        <f>"00715596"</f>
        <v>00715596</v>
      </c>
    </row>
    <row r="52" spans="1:2" x14ac:dyDescent="0.25">
      <c r="A52" s="7">
        <v>47</v>
      </c>
      <c r="B52" s="9" t="str">
        <f>"00721977"</f>
        <v>00721977</v>
      </c>
    </row>
    <row r="53" spans="1:2" x14ac:dyDescent="0.25">
      <c r="A53" s="7">
        <v>48</v>
      </c>
      <c r="B53" s="9" t="str">
        <f>"00723740"</f>
        <v>00723740</v>
      </c>
    </row>
    <row r="54" spans="1:2" x14ac:dyDescent="0.25">
      <c r="A54" s="7">
        <v>49</v>
      </c>
      <c r="B54" s="9" t="str">
        <f>"00758553"</f>
        <v>00758553</v>
      </c>
    </row>
    <row r="55" spans="1:2" x14ac:dyDescent="0.25">
      <c r="A55" s="7">
        <v>50</v>
      </c>
      <c r="B55" s="9" t="str">
        <f>"00802272"</f>
        <v>00802272</v>
      </c>
    </row>
    <row r="56" spans="1:2" x14ac:dyDescent="0.25">
      <c r="A56" s="7">
        <v>51</v>
      </c>
      <c r="B56" s="9" t="str">
        <f>"00821589"</f>
        <v>00821589</v>
      </c>
    </row>
    <row r="57" spans="1:2" x14ac:dyDescent="0.25">
      <c r="A57" s="7">
        <v>52</v>
      </c>
      <c r="B57" s="9" t="str">
        <f>"00825479"</f>
        <v>00825479</v>
      </c>
    </row>
    <row r="58" spans="1:2" x14ac:dyDescent="0.25">
      <c r="A58" s="7">
        <v>53</v>
      </c>
      <c r="B58" s="9" t="str">
        <f>"00825689"</f>
        <v>00825689</v>
      </c>
    </row>
    <row r="59" spans="1:2" x14ac:dyDescent="0.25">
      <c r="A59" s="7">
        <v>54</v>
      </c>
      <c r="B59" s="9" t="str">
        <f>"00828542"</f>
        <v>00828542</v>
      </c>
    </row>
    <row r="60" spans="1:2" x14ac:dyDescent="0.25">
      <c r="A60" s="7">
        <v>55</v>
      </c>
      <c r="B60" s="9" t="str">
        <f>"00835592"</f>
        <v>00835592</v>
      </c>
    </row>
    <row r="61" spans="1:2" x14ac:dyDescent="0.25">
      <c r="A61" s="7">
        <v>56</v>
      </c>
      <c r="B61" s="9" t="str">
        <f>"00837069"</f>
        <v>00837069</v>
      </c>
    </row>
    <row r="62" spans="1:2" x14ac:dyDescent="0.25">
      <c r="A62" s="7">
        <v>57</v>
      </c>
      <c r="B62" s="9" t="str">
        <f>"00879542"</f>
        <v>00879542</v>
      </c>
    </row>
    <row r="63" spans="1:2" x14ac:dyDescent="0.25">
      <c r="A63" s="7">
        <v>58</v>
      </c>
      <c r="B63" s="9" t="str">
        <f>"00880176"</f>
        <v>00880176</v>
      </c>
    </row>
    <row r="64" spans="1:2" x14ac:dyDescent="0.25">
      <c r="A64" s="7">
        <v>59</v>
      </c>
      <c r="B64" s="9" t="str">
        <f>"00882233"</f>
        <v>00882233</v>
      </c>
    </row>
    <row r="65" spans="1:2" x14ac:dyDescent="0.25">
      <c r="A65" s="7">
        <v>60</v>
      </c>
      <c r="B65" s="9" t="str">
        <f>"00882433"</f>
        <v>00882433</v>
      </c>
    </row>
    <row r="66" spans="1:2" x14ac:dyDescent="0.25">
      <c r="A66" s="7">
        <v>61</v>
      </c>
      <c r="B66" s="9" t="str">
        <f>"20160704443"</f>
        <v>20160704443</v>
      </c>
    </row>
    <row r="67" spans="1:2" x14ac:dyDescent="0.25">
      <c r="A67" s="7">
        <v>62</v>
      </c>
      <c r="B67" s="9" t="str">
        <f>"200712002362"</f>
        <v>200712002362</v>
      </c>
    </row>
    <row r="68" spans="1:2" x14ac:dyDescent="0.25">
      <c r="A68" s="7">
        <v>63</v>
      </c>
      <c r="B68" s="9" t="str">
        <f>"200712006058"</f>
        <v>200712006058</v>
      </c>
    </row>
    <row r="69" spans="1:2" x14ac:dyDescent="0.25">
      <c r="A69" s="7">
        <v>64</v>
      </c>
      <c r="B69" s="9" t="str">
        <f>"200801001624"</f>
        <v>200801001624</v>
      </c>
    </row>
    <row r="70" spans="1:2" x14ac:dyDescent="0.25">
      <c r="A70" s="7">
        <v>65</v>
      </c>
      <c r="B70" s="9" t="str">
        <f>"200801007805"</f>
        <v>200801007805</v>
      </c>
    </row>
    <row r="71" spans="1:2" x14ac:dyDescent="0.25">
      <c r="A71" s="7">
        <v>66</v>
      </c>
      <c r="B71" s="9" t="str">
        <f>"200801009548"</f>
        <v>200801009548</v>
      </c>
    </row>
    <row r="72" spans="1:2" x14ac:dyDescent="0.25">
      <c r="A72" s="7">
        <v>67</v>
      </c>
      <c r="B72" s="9" t="str">
        <f>"200801009685"</f>
        <v>200801009685</v>
      </c>
    </row>
    <row r="73" spans="1:2" x14ac:dyDescent="0.25">
      <c r="A73" s="7">
        <v>68</v>
      </c>
      <c r="B73" s="9" t="str">
        <f>"200801011520"</f>
        <v>200801011520</v>
      </c>
    </row>
    <row r="74" spans="1:2" x14ac:dyDescent="0.25">
      <c r="A74" s="7">
        <v>69</v>
      </c>
      <c r="B74" s="9" t="str">
        <f>"200802003228"</f>
        <v>200802003228</v>
      </c>
    </row>
    <row r="75" spans="1:2" x14ac:dyDescent="0.25">
      <c r="A75" s="7">
        <v>70</v>
      </c>
      <c r="B75" s="9" t="str">
        <f>"200802003808"</f>
        <v>200802003808</v>
      </c>
    </row>
    <row r="76" spans="1:2" x14ac:dyDescent="0.25">
      <c r="A76" s="7">
        <v>71</v>
      </c>
      <c r="B76" s="9" t="str">
        <f>"200802006817"</f>
        <v>200802006817</v>
      </c>
    </row>
    <row r="77" spans="1:2" x14ac:dyDescent="0.25">
      <c r="A77" s="7">
        <v>72</v>
      </c>
      <c r="B77" s="9" t="str">
        <f>"200802012123"</f>
        <v>200802012123</v>
      </c>
    </row>
    <row r="78" spans="1:2" x14ac:dyDescent="0.25">
      <c r="A78" s="7">
        <v>73</v>
      </c>
      <c r="B78" s="9" t="str">
        <f>"200803000728"</f>
        <v>200803000728</v>
      </c>
    </row>
    <row r="79" spans="1:2" x14ac:dyDescent="0.25">
      <c r="A79" s="7">
        <v>74</v>
      </c>
      <c r="B79" s="9" t="str">
        <f>"200805001129"</f>
        <v>200805001129</v>
      </c>
    </row>
    <row r="80" spans="1:2" x14ac:dyDescent="0.25">
      <c r="A80" s="7">
        <v>75</v>
      </c>
      <c r="B80" s="9" t="str">
        <f>"200805001395"</f>
        <v>200805001395</v>
      </c>
    </row>
    <row r="81" spans="1:2" x14ac:dyDescent="0.25">
      <c r="A81" s="7">
        <v>76</v>
      </c>
      <c r="B81" s="9" t="str">
        <f>"200806000690"</f>
        <v>200806000690</v>
      </c>
    </row>
    <row r="82" spans="1:2" x14ac:dyDescent="0.25">
      <c r="A82" s="7">
        <v>77</v>
      </c>
      <c r="B82" s="9" t="str">
        <f>"200810000626"</f>
        <v>200810000626</v>
      </c>
    </row>
    <row r="83" spans="1:2" x14ac:dyDescent="0.25">
      <c r="A83" s="7">
        <v>78</v>
      </c>
      <c r="B83" s="9" t="str">
        <f>"200908000054"</f>
        <v>200908000054</v>
      </c>
    </row>
    <row r="84" spans="1:2" x14ac:dyDescent="0.25">
      <c r="A84" s="7">
        <v>79</v>
      </c>
      <c r="B84" s="9" t="str">
        <f>"200911000514"</f>
        <v>200911000514</v>
      </c>
    </row>
    <row r="85" spans="1:2" x14ac:dyDescent="0.25">
      <c r="A85" s="7">
        <v>80</v>
      </c>
      <c r="B85" s="9" t="str">
        <f>"201009000161"</f>
        <v>201009000161</v>
      </c>
    </row>
    <row r="86" spans="1:2" x14ac:dyDescent="0.25">
      <c r="A86" s="7">
        <v>81</v>
      </c>
      <c r="B86" s="9" t="str">
        <f>"201401001742"</f>
        <v>201401001742</v>
      </c>
    </row>
    <row r="87" spans="1:2" x14ac:dyDescent="0.25">
      <c r="A87" s="7">
        <v>82</v>
      </c>
      <c r="B87" s="9" t="str">
        <f>"201402002756"</f>
        <v>201402002756</v>
      </c>
    </row>
    <row r="88" spans="1:2" x14ac:dyDescent="0.25">
      <c r="A88" s="7">
        <v>83</v>
      </c>
      <c r="B88" s="9" t="str">
        <f>"201402005276"</f>
        <v>201402005276</v>
      </c>
    </row>
    <row r="89" spans="1:2" x14ac:dyDescent="0.25">
      <c r="A89" s="7">
        <v>84</v>
      </c>
      <c r="B89" s="9" t="str">
        <f>"201402007590"</f>
        <v>201402007590</v>
      </c>
    </row>
    <row r="90" spans="1:2" x14ac:dyDescent="0.25">
      <c r="A90" s="7">
        <v>85</v>
      </c>
      <c r="B90" s="9" t="str">
        <f>"201402008381"</f>
        <v>201402008381</v>
      </c>
    </row>
    <row r="91" spans="1:2" x14ac:dyDescent="0.25">
      <c r="A91" s="7">
        <v>86</v>
      </c>
      <c r="B91" s="9" t="str">
        <f>"201402012203"</f>
        <v>201402012203</v>
      </c>
    </row>
    <row r="92" spans="1:2" x14ac:dyDescent="0.25">
      <c r="A92" s="7">
        <v>87</v>
      </c>
      <c r="B92" s="9" t="str">
        <f>"201405000192"</f>
        <v>201405000192</v>
      </c>
    </row>
    <row r="93" spans="1:2" x14ac:dyDescent="0.25">
      <c r="A93" s="7">
        <v>88</v>
      </c>
      <c r="B93" s="9" t="str">
        <f>"201405001205"</f>
        <v>201405001205</v>
      </c>
    </row>
    <row r="94" spans="1:2" x14ac:dyDescent="0.25">
      <c r="A94" s="7">
        <v>89</v>
      </c>
      <c r="B94" s="9" t="str">
        <f>"201406000228"</f>
        <v>201406000228</v>
      </c>
    </row>
    <row r="95" spans="1:2" x14ac:dyDescent="0.25">
      <c r="A95" s="7">
        <v>90</v>
      </c>
      <c r="B95" s="9" t="str">
        <f>"201406001689"</f>
        <v>201406001689</v>
      </c>
    </row>
    <row r="96" spans="1:2" x14ac:dyDescent="0.25">
      <c r="A96" s="7">
        <v>91</v>
      </c>
      <c r="B96" s="9" t="str">
        <f>"201406002440"</f>
        <v>201406002440</v>
      </c>
    </row>
    <row r="97" spans="1:2" x14ac:dyDescent="0.25">
      <c r="A97" s="7">
        <v>92</v>
      </c>
      <c r="B97" s="9" t="str">
        <f>"201406003059"</f>
        <v>201406003059</v>
      </c>
    </row>
    <row r="98" spans="1:2" x14ac:dyDescent="0.25">
      <c r="A98" s="7">
        <v>93</v>
      </c>
      <c r="B98" s="9" t="str">
        <f>"201406006947"</f>
        <v>201406006947</v>
      </c>
    </row>
    <row r="99" spans="1:2" x14ac:dyDescent="0.25">
      <c r="A99" s="7">
        <v>94</v>
      </c>
      <c r="B99" s="9" t="str">
        <f>"201406008947"</f>
        <v>201406008947</v>
      </c>
    </row>
    <row r="100" spans="1:2" x14ac:dyDescent="0.25">
      <c r="A100" s="7">
        <v>95</v>
      </c>
      <c r="B100" s="9" t="str">
        <f>"201406013290"</f>
        <v>201406013290</v>
      </c>
    </row>
    <row r="101" spans="1:2" x14ac:dyDescent="0.25">
      <c r="A101" s="7">
        <v>96</v>
      </c>
      <c r="B101" s="9" t="str">
        <f>"201406014664"</f>
        <v>201406014664</v>
      </c>
    </row>
    <row r="102" spans="1:2" x14ac:dyDescent="0.25">
      <c r="A102" s="7">
        <v>97</v>
      </c>
      <c r="B102" s="9" t="str">
        <f>"201406015433"</f>
        <v>201406015433</v>
      </c>
    </row>
    <row r="103" spans="1:2" x14ac:dyDescent="0.25">
      <c r="A103" s="7">
        <v>98</v>
      </c>
      <c r="B103" s="9" t="str">
        <f>"201406017242"</f>
        <v>201406017242</v>
      </c>
    </row>
    <row r="104" spans="1:2" x14ac:dyDescent="0.25">
      <c r="A104" s="7">
        <v>99</v>
      </c>
      <c r="B104" s="9" t="str">
        <f>"201407000293"</f>
        <v>201407000293</v>
      </c>
    </row>
    <row r="105" spans="1:2" x14ac:dyDescent="0.25">
      <c r="A105" s="7">
        <v>100</v>
      </c>
      <c r="B105" s="9" t="str">
        <f>"201409001668"</f>
        <v>201409001668</v>
      </c>
    </row>
    <row r="106" spans="1:2" x14ac:dyDescent="0.25">
      <c r="A106" s="7">
        <v>101</v>
      </c>
      <c r="B106" s="9" t="str">
        <f>"201409002540"</f>
        <v>201409002540</v>
      </c>
    </row>
    <row r="107" spans="1:2" x14ac:dyDescent="0.25">
      <c r="A107" s="7">
        <v>102</v>
      </c>
      <c r="B107" s="9" t="str">
        <f>"201409005021"</f>
        <v>201409005021</v>
      </c>
    </row>
    <row r="108" spans="1:2" x14ac:dyDescent="0.25">
      <c r="A108" s="7">
        <v>103</v>
      </c>
      <c r="B108" s="9" t="str">
        <f>"201409005686"</f>
        <v>201409005686</v>
      </c>
    </row>
    <row r="109" spans="1:2" x14ac:dyDescent="0.25">
      <c r="A109" s="7">
        <v>104</v>
      </c>
      <c r="B109" s="9" t="str">
        <f>"201410001025"</f>
        <v>201410001025</v>
      </c>
    </row>
    <row r="110" spans="1:2" x14ac:dyDescent="0.25">
      <c r="A110" s="7">
        <v>105</v>
      </c>
      <c r="B110" s="9" t="str">
        <f>"201410002087"</f>
        <v>201410002087</v>
      </c>
    </row>
    <row r="111" spans="1:2" x14ac:dyDescent="0.25">
      <c r="A111" s="7">
        <v>106</v>
      </c>
      <c r="B111" s="9" t="str">
        <f>"201410011393"</f>
        <v>201410011393</v>
      </c>
    </row>
    <row r="112" spans="1:2" x14ac:dyDescent="0.25">
      <c r="A112" s="7">
        <v>107</v>
      </c>
      <c r="B112" s="9" t="str">
        <f>"201411001366"</f>
        <v>201411001366</v>
      </c>
    </row>
    <row r="113" spans="1:2" x14ac:dyDescent="0.25">
      <c r="A113" s="7">
        <v>108</v>
      </c>
      <c r="B113" s="9" t="str">
        <f>"201411002251"</f>
        <v>201411002251</v>
      </c>
    </row>
    <row r="114" spans="1:2" x14ac:dyDescent="0.25">
      <c r="A114" s="7">
        <v>109</v>
      </c>
      <c r="B114" s="9" t="str">
        <f>"201412000139"</f>
        <v>201412000139</v>
      </c>
    </row>
    <row r="115" spans="1:2" x14ac:dyDescent="0.25">
      <c r="A115" s="7">
        <v>110</v>
      </c>
      <c r="B115" s="9" t="str">
        <f>"201412001740"</f>
        <v>201412001740</v>
      </c>
    </row>
    <row r="116" spans="1:2" x14ac:dyDescent="0.25">
      <c r="A116" s="7">
        <v>111</v>
      </c>
      <c r="B116" s="9" t="str">
        <f>"201504002987"</f>
        <v>201504002987</v>
      </c>
    </row>
    <row r="117" spans="1:2" x14ac:dyDescent="0.25">
      <c r="A117" s="7">
        <v>112</v>
      </c>
      <c r="B117" s="9" t="str">
        <f>"201506004066"</f>
        <v>201506004066</v>
      </c>
    </row>
    <row r="118" spans="1:2" x14ac:dyDescent="0.25">
      <c r="A118" s="7">
        <v>113</v>
      </c>
      <c r="B118" s="9" t="str">
        <f>"201507005278"</f>
        <v>201507005278</v>
      </c>
    </row>
    <row r="119" spans="1:2" x14ac:dyDescent="0.25">
      <c r="A119" s="7">
        <v>114</v>
      </c>
      <c r="B119" s="9" t="str">
        <f>"201511007498"</f>
        <v>201511007498</v>
      </c>
    </row>
    <row r="120" spans="1:2" x14ac:dyDescent="0.25">
      <c r="A120" s="7">
        <v>115</v>
      </c>
      <c r="B120" s="9" t="str">
        <f>"201511030120"</f>
        <v>201511030120</v>
      </c>
    </row>
    <row r="121" spans="1:2" x14ac:dyDescent="0.25">
      <c r="A121" s="7">
        <v>116</v>
      </c>
      <c r="B121" s="9" t="str">
        <f>"201511031985"</f>
        <v>201511031985</v>
      </c>
    </row>
    <row r="122" spans="1:2" x14ac:dyDescent="0.25">
      <c r="A122" s="7">
        <v>117</v>
      </c>
      <c r="B122" s="9" t="str">
        <f>"201512000119"</f>
        <v>201512000119</v>
      </c>
    </row>
    <row r="123" spans="1:2" x14ac:dyDescent="0.25">
      <c r="A123" s="7">
        <v>118</v>
      </c>
      <c r="B123" s="9" t="str">
        <f>"201512000623"</f>
        <v>201512000623</v>
      </c>
    </row>
    <row r="124" spans="1:2" x14ac:dyDescent="0.25">
      <c r="A124" s="7">
        <v>119</v>
      </c>
      <c r="B124" s="9" t="str">
        <f>"201512000680"</f>
        <v>201512000680</v>
      </c>
    </row>
    <row r="125" spans="1:2" x14ac:dyDescent="0.25">
      <c r="A125" s="7">
        <v>120</v>
      </c>
      <c r="B125" s="9" t="str">
        <f>"201604002807"</f>
        <v>201604002807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abSelected="1" workbookViewId="0">
      <selection activeCell="H8" sqref="H8"/>
    </sheetView>
  </sheetViews>
  <sheetFormatPr defaultRowHeight="15" x14ac:dyDescent="0.25"/>
  <cols>
    <col min="2" max="2" width="33.28515625" customWidth="1"/>
  </cols>
  <sheetData>
    <row r="1" spans="1:2" ht="64.5" customHeight="1" x14ac:dyDescent="0.25">
      <c r="A1" s="2" t="s">
        <v>1</v>
      </c>
      <c r="B1" s="3"/>
    </row>
    <row r="2" spans="1:2" x14ac:dyDescent="0.25">
      <c r="A2" s="4"/>
      <c r="B2" s="5"/>
    </row>
    <row r="3" spans="1:2" ht="113.25" customHeight="1" x14ac:dyDescent="0.25">
      <c r="A3" s="6" t="s">
        <v>5</v>
      </c>
      <c r="B3" s="6"/>
    </row>
    <row r="5" spans="1:2" x14ac:dyDescent="0.25">
      <c r="A5" s="1" t="s">
        <v>2</v>
      </c>
      <c r="B5" s="8" t="s">
        <v>0</v>
      </c>
    </row>
    <row r="6" spans="1:2" x14ac:dyDescent="0.25">
      <c r="A6" s="7">
        <v>1</v>
      </c>
      <c r="B6" s="9" t="str">
        <f>"00102743"</f>
        <v>00102743</v>
      </c>
    </row>
    <row r="7" spans="1:2" x14ac:dyDescent="0.25">
      <c r="A7" s="7">
        <v>2</v>
      </c>
      <c r="B7" s="9" t="str">
        <f>"00164709"</f>
        <v>00164709</v>
      </c>
    </row>
    <row r="8" spans="1:2" x14ac:dyDescent="0.25">
      <c r="A8" s="7">
        <v>3</v>
      </c>
      <c r="B8" s="9" t="str">
        <f>"00212555"</f>
        <v>00212555</v>
      </c>
    </row>
    <row r="9" spans="1:2" x14ac:dyDescent="0.25">
      <c r="A9" s="7">
        <v>4</v>
      </c>
      <c r="B9" s="9" t="str">
        <f>"00280346"</f>
        <v>00280346</v>
      </c>
    </row>
    <row r="10" spans="1:2" x14ac:dyDescent="0.25">
      <c r="A10" s="7">
        <v>5</v>
      </c>
      <c r="B10" s="9" t="str">
        <f>"00489900"</f>
        <v>00489900</v>
      </c>
    </row>
    <row r="11" spans="1:2" x14ac:dyDescent="0.25">
      <c r="A11" s="7">
        <v>6</v>
      </c>
      <c r="B11" s="9" t="str">
        <f>"00495678"</f>
        <v>00495678</v>
      </c>
    </row>
    <row r="12" spans="1:2" x14ac:dyDescent="0.25">
      <c r="A12" s="7">
        <v>7</v>
      </c>
      <c r="B12" s="9" t="str">
        <f>"00549827"</f>
        <v>00549827</v>
      </c>
    </row>
    <row r="13" spans="1:2" x14ac:dyDescent="0.25">
      <c r="A13" s="7">
        <v>8</v>
      </c>
      <c r="B13" s="9" t="str">
        <f>"00798938"</f>
        <v>00798938</v>
      </c>
    </row>
    <row r="14" spans="1:2" x14ac:dyDescent="0.25">
      <c r="A14" s="7">
        <v>9</v>
      </c>
      <c r="B14" s="9" t="str">
        <f>"00880051"</f>
        <v>00880051</v>
      </c>
    </row>
    <row r="15" spans="1:2" x14ac:dyDescent="0.25">
      <c r="A15" s="7">
        <v>10</v>
      </c>
      <c r="B15" s="9" t="str">
        <f>"00881037"</f>
        <v>00881037</v>
      </c>
    </row>
    <row r="16" spans="1:2" x14ac:dyDescent="0.25">
      <c r="A16" s="7">
        <v>11</v>
      </c>
      <c r="B16" s="9" t="str">
        <f>"00882136"</f>
        <v>00882136</v>
      </c>
    </row>
    <row r="17" spans="1:2" x14ac:dyDescent="0.25">
      <c r="A17" s="7">
        <v>12</v>
      </c>
      <c r="B17" s="9" t="str">
        <f>"00882415"</f>
        <v>00882415</v>
      </c>
    </row>
    <row r="18" spans="1:2" x14ac:dyDescent="0.25">
      <c r="A18" s="7">
        <v>13</v>
      </c>
      <c r="B18" s="9" t="str">
        <f>"201109000073"</f>
        <v>201109000073</v>
      </c>
    </row>
    <row r="19" spans="1:2" x14ac:dyDescent="0.25">
      <c r="A19" s="7">
        <v>14</v>
      </c>
      <c r="B19" s="9" t="str">
        <f>"201306000070"</f>
        <v>201306000070</v>
      </c>
    </row>
    <row r="20" spans="1:2" x14ac:dyDescent="0.25">
      <c r="A20" s="7">
        <v>15</v>
      </c>
      <c r="B20" s="9" t="str">
        <f>"201406006109"</f>
        <v>201406006109</v>
      </c>
    </row>
    <row r="21" spans="1:2" x14ac:dyDescent="0.25">
      <c r="A21" s="7">
        <v>16</v>
      </c>
      <c r="B21" s="9" t="str">
        <f>"201406017995"</f>
        <v>201406017995</v>
      </c>
    </row>
    <row r="22" spans="1:2" x14ac:dyDescent="0.25">
      <c r="A22" s="7">
        <v>17</v>
      </c>
      <c r="B22" s="9" t="str">
        <f>"201511008561"</f>
        <v>201511008561</v>
      </c>
    </row>
    <row r="23" spans="1:2" x14ac:dyDescent="0.25">
      <c r="A23" s="7">
        <v>18</v>
      </c>
      <c r="B23" s="9" t="str">
        <f>"201511033390"</f>
        <v>201511033390</v>
      </c>
    </row>
    <row r="24" spans="1:2" x14ac:dyDescent="0.25">
      <c r="A24" s="7">
        <v>19</v>
      </c>
      <c r="B24" s="9" t="str">
        <f>"201511036506"</f>
        <v>201511036506</v>
      </c>
    </row>
    <row r="25" spans="1:2" x14ac:dyDescent="0.25">
      <c r="A25" s="7">
        <v>20</v>
      </c>
      <c r="B25" s="9" t="str">
        <f>"201604001563"</f>
        <v>201604001563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ΠΙΝΑΚΑΣ_ΠΕ_ΥΠΟΨΗΦΙΩΝ</vt:lpstr>
      <vt:lpstr>ΠΙΝΑΚΑΣ_ΤΕ_ΥΠΟΨΗΦΙΩΝ</vt:lpstr>
      <vt:lpstr>ΠΙΝΑΚΑΣ_ΔΕ_ΥΠΟΨΗΦΙΩΝ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Tryfonopoulou Ioanna</cp:lastModifiedBy>
  <dcterms:created xsi:type="dcterms:W3CDTF">2022-11-25T09:27:39Z</dcterms:created>
  <dcterms:modified xsi:type="dcterms:W3CDTF">2022-12-23T08:17:04Z</dcterms:modified>
</cp:coreProperties>
</file>