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2435"/>
  </bookViews>
  <sheets>
    <sheet name="ΑΝΑΡΤΗΣΗ" sheetId="3" r:id="rId1"/>
  </sheets>
  <calcPr calcId="181029"/>
</workbook>
</file>

<file path=xl/calcChain.xml><?xml version="1.0" encoding="utf-8"?>
<calcChain xmlns="http://schemas.openxmlformats.org/spreadsheetml/2006/main">
  <c r="B485" i="3" l="1"/>
  <c r="B1261" i="3"/>
  <c r="B344" i="3"/>
  <c r="B624" i="3"/>
  <c r="B971" i="3"/>
  <c r="B123" i="3"/>
  <c r="B60" i="3"/>
  <c r="B1125" i="3"/>
  <c r="B632" i="3"/>
  <c r="B1169" i="3"/>
  <c r="B128" i="3"/>
  <c r="B797" i="3"/>
  <c r="B559" i="3"/>
  <c r="B1233" i="3"/>
  <c r="B39" i="3"/>
  <c r="B575" i="3"/>
  <c r="B1235" i="3"/>
  <c r="B508" i="3"/>
  <c r="B503" i="3"/>
  <c r="B1078" i="3"/>
  <c r="B1213" i="3"/>
  <c r="B1076" i="3"/>
  <c r="B353" i="3"/>
  <c r="B1217" i="3"/>
  <c r="B846" i="3"/>
  <c r="B1112" i="3"/>
  <c r="B1160" i="3"/>
  <c r="B479" i="3"/>
  <c r="B936" i="3"/>
  <c r="B475" i="3"/>
  <c r="B600" i="3"/>
  <c r="B643" i="3"/>
  <c r="B313" i="3"/>
  <c r="B907" i="3"/>
  <c r="B351" i="3"/>
  <c r="B804" i="3"/>
  <c r="B115" i="3"/>
  <c r="B294" i="3"/>
  <c r="B1343" i="3"/>
  <c r="B517" i="3"/>
  <c r="B1296" i="3"/>
  <c r="B1253" i="3"/>
  <c r="B523" i="3"/>
  <c r="B991" i="3"/>
  <c r="B1223" i="3"/>
  <c r="B775" i="3"/>
  <c r="B1082" i="3"/>
  <c r="B1014" i="3"/>
  <c r="B406" i="3"/>
  <c r="B33" i="3"/>
  <c r="B29" i="3"/>
  <c r="B1242" i="3"/>
  <c r="B699" i="3"/>
  <c r="B910" i="3"/>
  <c r="B484" i="3"/>
  <c r="B247" i="3"/>
  <c r="B839" i="3"/>
  <c r="B1018" i="3"/>
  <c r="B4" i="3"/>
  <c r="B38" i="3"/>
  <c r="B1157" i="3"/>
  <c r="B845" i="3"/>
  <c r="B466" i="3"/>
  <c r="B683" i="3"/>
  <c r="B1113" i="3"/>
  <c r="B21" i="3"/>
  <c r="B548" i="3"/>
  <c r="B663" i="3"/>
  <c r="B702" i="3"/>
  <c r="B309" i="3"/>
  <c r="B155" i="3"/>
  <c r="B875" i="3"/>
  <c r="B535" i="3"/>
  <c r="B157" i="3"/>
  <c r="B102" i="3"/>
  <c r="B960" i="3"/>
  <c r="B1111" i="3"/>
  <c r="B180" i="3"/>
  <c r="B105" i="3"/>
  <c r="B187" i="3"/>
  <c r="B673" i="3"/>
  <c r="B104" i="3"/>
  <c r="B1114" i="3"/>
  <c r="B812" i="3"/>
  <c r="B896" i="3"/>
  <c r="B895" i="3"/>
  <c r="B124" i="3"/>
  <c r="B468" i="3"/>
  <c r="B930" i="3"/>
  <c r="B416" i="3"/>
  <c r="B727" i="3"/>
  <c r="B435" i="3"/>
  <c r="B1038" i="3"/>
  <c r="B680" i="3"/>
  <c r="B505" i="3"/>
  <c r="B954" i="3"/>
  <c r="B1100" i="3"/>
  <c r="B1227" i="3"/>
  <c r="B868" i="3"/>
  <c r="B1124" i="3"/>
  <c r="B297" i="3"/>
  <c r="B358" i="3"/>
  <c r="B1130" i="3"/>
  <c r="B893" i="3"/>
  <c r="B25" i="3"/>
  <c r="B1351" i="3"/>
  <c r="B1131" i="3"/>
  <c r="B284" i="3"/>
  <c r="B894" i="3"/>
  <c r="B965" i="3"/>
  <c r="B863" i="3"/>
  <c r="B1058" i="3"/>
  <c r="B174" i="3"/>
  <c r="B584" i="3"/>
  <c r="B462" i="3"/>
  <c r="B655" i="3"/>
  <c r="B298" i="3"/>
  <c r="B1054" i="3"/>
  <c r="B753" i="3"/>
  <c r="B253" i="3"/>
  <c r="B397" i="3"/>
  <c r="B243" i="3"/>
  <c r="B900" i="3"/>
  <c r="B700" i="3"/>
  <c r="B421" i="3"/>
  <c r="B898" i="3"/>
  <c r="B349" i="3"/>
  <c r="B73" i="3"/>
  <c r="B945" i="3"/>
  <c r="B784" i="3"/>
  <c r="B827" i="3"/>
  <c r="B1145" i="3"/>
  <c r="B774" i="3"/>
  <c r="B1026" i="3"/>
  <c r="B418" i="3"/>
  <c r="B473" i="3"/>
  <c r="B446" i="3"/>
  <c r="B670" i="3"/>
  <c r="B1047" i="3"/>
  <c r="B989" i="3"/>
  <c r="B1203" i="3"/>
  <c r="B1137" i="3"/>
  <c r="B1188" i="3"/>
  <c r="B652" i="3"/>
  <c r="B162" i="3"/>
  <c r="B308" i="3"/>
  <c r="B438" i="3"/>
  <c r="B325" i="3"/>
  <c r="B48" i="3"/>
  <c r="B557" i="3"/>
  <c r="B633" i="3"/>
  <c r="B1032" i="3"/>
  <c r="B1244" i="3"/>
  <c r="B388" i="3"/>
  <c r="B207" i="3"/>
  <c r="B576" i="3"/>
  <c r="B1179" i="3"/>
  <c r="B593" i="3"/>
  <c r="B897" i="3"/>
  <c r="B235" i="3"/>
  <c r="B1348" i="3"/>
  <c r="B654" i="3"/>
  <c r="B568" i="3"/>
  <c r="B80" i="3"/>
  <c r="B592" i="3"/>
  <c r="B266" i="3"/>
  <c r="B1285" i="3"/>
  <c r="B71" i="3"/>
  <c r="B481" i="3"/>
  <c r="B1044" i="3"/>
  <c r="B791" i="3"/>
  <c r="B224" i="3"/>
  <c r="B881" i="3"/>
  <c r="B1065" i="3"/>
  <c r="B1243" i="3"/>
  <c r="B776" i="3"/>
  <c r="B482" i="3"/>
  <c r="B616" i="3"/>
  <c r="B44" i="3"/>
  <c r="B171" i="3"/>
  <c r="B1339" i="3"/>
  <c r="B1321" i="3"/>
  <c r="B134" i="3"/>
  <c r="B379" i="3"/>
  <c r="B94" i="3"/>
  <c r="B1133" i="3"/>
  <c r="B1298" i="3"/>
  <c r="B551" i="3"/>
  <c r="B489" i="3"/>
  <c r="B1007" i="3"/>
  <c r="B853" i="3"/>
  <c r="B877" i="3"/>
  <c r="B1257" i="3"/>
  <c r="B78" i="3"/>
  <c r="B1277" i="3"/>
  <c r="B1185" i="3"/>
  <c r="B478" i="3"/>
  <c r="B1311" i="3"/>
  <c r="B488" i="3"/>
  <c r="B203" i="3"/>
  <c r="B458" i="3"/>
  <c r="B541" i="3"/>
  <c r="B345" i="3"/>
  <c r="B240" i="3"/>
  <c r="B597" i="3"/>
  <c r="B393" i="3"/>
  <c r="B53" i="3"/>
  <c r="B957" i="3"/>
  <c r="B737" i="3"/>
  <c r="B1096" i="3"/>
  <c r="B520" i="3"/>
  <c r="B69" i="3"/>
  <c r="B773" i="3"/>
  <c r="B1297" i="3"/>
  <c r="B623" i="3"/>
  <c r="B1135" i="3"/>
  <c r="B480" i="3"/>
  <c r="B363" i="3"/>
  <c r="B86" i="3"/>
  <c r="B8" i="3"/>
  <c r="B152" i="3"/>
  <c r="B860" i="3"/>
  <c r="B334" i="3"/>
  <c r="B873" i="3"/>
  <c r="B261" i="3"/>
  <c r="B547" i="3"/>
  <c r="B550" i="3"/>
  <c r="B1327" i="3"/>
  <c r="B779" i="3"/>
  <c r="B693" i="3"/>
  <c r="B1163" i="3"/>
  <c r="B1172" i="3"/>
  <c r="B573" i="3"/>
  <c r="B571" i="3"/>
  <c r="B463" i="3"/>
  <c r="B145" i="3"/>
  <c r="B1310" i="3"/>
  <c r="B135" i="3"/>
  <c r="B647" i="3"/>
  <c r="B963" i="3"/>
  <c r="B956" i="3"/>
  <c r="B1259" i="3"/>
  <c r="B510" i="3"/>
  <c r="B1273" i="3"/>
  <c r="B687" i="3"/>
  <c r="B1146" i="3"/>
  <c r="B46" i="3"/>
  <c r="B1312" i="3"/>
  <c r="B659" i="3"/>
  <c r="B621" i="3"/>
  <c r="B470" i="3"/>
  <c r="B782" i="3"/>
  <c r="B35" i="3"/>
  <c r="B1275" i="3"/>
  <c r="B122" i="3"/>
  <c r="B990" i="3"/>
  <c r="B1342" i="3"/>
  <c r="B1304" i="3"/>
  <c r="B537" i="3"/>
  <c r="B854" i="3"/>
  <c r="B497" i="3"/>
  <c r="B54" i="3"/>
  <c r="B892" i="3"/>
  <c r="B107" i="3"/>
  <c r="B1020" i="3"/>
  <c r="B15" i="3"/>
  <c r="B617" i="3"/>
  <c r="B264" i="3"/>
  <c r="B931" i="3"/>
  <c r="B902" i="3"/>
  <c r="B214" i="3"/>
  <c r="B746" i="3"/>
  <c r="B1206" i="3"/>
  <c r="B84" i="3"/>
  <c r="B684" i="3"/>
  <c r="B820" i="3"/>
  <c r="B1226" i="3"/>
  <c r="B676" i="3"/>
  <c r="B52" i="3"/>
  <c r="B792" i="3"/>
  <c r="B1115" i="3"/>
  <c r="B964" i="3"/>
  <c r="B790" i="3"/>
  <c r="B1276" i="3"/>
  <c r="B1098" i="3"/>
  <c r="B842" i="3"/>
  <c r="B22" i="3"/>
  <c r="B400" i="3"/>
  <c r="B389" i="3"/>
  <c r="B1085" i="3"/>
  <c r="B549" i="3"/>
  <c r="B871" i="3"/>
  <c r="B1045" i="3"/>
  <c r="B209" i="3"/>
  <c r="B474" i="3"/>
  <c r="B1129" i="3"/>
  <c r="B504" i="3"/>
  <c r="B1073" i="3"/>
  <c r="B1325" i="3"/>
  <c r="B823" i="3"/>
  <c r="B1158" i="3"/>
  <c r="B591" i="3"/>
  <c r="B262" i="3"/>
  <c r="B622" i="3"/>
  <c r="B1293" i="3"/>
  <c r="B826" i="3"/>
  <c r="B140" i="3"/>
  <c r="B451" i="3"/>
  <c r="B848" i="3"/>
  <c r="B270" i="3"/>
  <c r="B184" i="3"/>
  <c r="B375" i="3"/>
  <c r="B1205" i="3"/>
  <c r="B649" i="3"/>
  <c r="B1313" i="3"/>
  <c r="B306" i="3"/>
  <c r="B1064" i="3"/>
  <c r="B299" i="3"/>
  <c r="B121" i="3"/>
  <c r="B173" i="3"/>
  <c r="B594" i="3"/>
  <c r="B982" i="3"/>
  <c r="B552" i="3"/>
  <c r="B322" i="3"/>
  <c r="B733" i="3"/>
  <c r="B381" i="3"/>
  <c r="B588" i="3"/>
  <c r="B585" i="3"/>
  <c r="B202" i="3"/>
  <c r="B821" i="3"/>
  <c r="B366" i="3"/>
  <c r="B1255" i="3"/>
  <c r="B287" i="3"/>
  <c r="B650" i="3"/>
  <c r="B824" i="3"/>
  <c r="B658" i="3"/>
  <c r="B755" i="3"/>
  <c r="B50" i="3"/>
  <c r="B324" i="3"/>
  <c r="B719" i="3"/>
  <c r="B137" i="3"/>
  <c r="B796" i="3"/>
  <c r="B176" i="3"/>
  <c r="B866" i="3"/>
  <c r="B81" i="3"/>
  <c r="B326" i="3"/>
  <c r="B149" i="3"/>
  <c r="B283" i="3"/>
  <c r="B948" i="3"/>
  <c r="B386" i="3"/>
  <c r="B346" i="3"/>
  <c r="B786" i="3"/>
  <c r="B678" i="3"/>
  <c r="B795" i="3"/>
  <c r="B257" i="3"/>
  <c r="B352" i="3"/>
  <c r="B399" i="3"/>
  <c r="B45" i="3"/>
  <c r="B926" i="3"/>
  <c r="B330" i="3"/>
  <c r="B1004" i="3"/>
  <c r="B629" i="3"/>
  <c r="B1010" i="3"/>
  <c r="B843" i="3"/>
  <c r="B899" i="3"/>
  <c r="B178" i="3"/>
  <c r="B744" i="3"/>
  <c r="B849" i="3"/>
  <c r="B667" i="3"/>
  <c r="B1352" i="3"/>
  <c r="B217" i="3"/>
  <c r="B1279" i="3"/>
  <c r="B970" i="3"/>
  <c r="B730" i="3"/>
  <c r="B1349" i="3"/>
  <c r="B1319" i="3"/>
  <c r="B934" i="3"/>
  <c r="B789" i="3"/>
  <c r="B943" i="3"/>
  <c r="B1288" i="3"/>
  <c r="B238" i="3"/>
  <c r="B865" i="3"/>
  <c r="B498" i="3"/>
  <c r="B901" i="3"/>
  <c r="B1283" i="3"/>
  <c r="B975" i="3"/>
  <c r="B500" i="3"/>
  <c r="B973" i="3"/>
  <c r="B332" i="3"/>
  <c r="B448" i="3"/>
  <c r="B63" i="3"/>
  <c r="B859" i="3"/>
  <c r="B780" i="3"/>
  <c r="B23" i="3"/>
  <c r="B65" i="3"/>
  <c r="B696" i="3"/>
  <c r="B662" i="3"/>
  <c r="B1331" i="3"/>
  <c r="B935" i="3"/>
  <c r="B889" i="3"/>
  <c r="B337" i="3"/>
  <c r="B809" i="3"/>
  <c r="B1305" i="3"/>
  <c r="B169" i="3"/>
  <c r="B929" i="3"/>
  <c r="B909" i="3"/>
  <c r="B455" i="3"/>
  <c r="B229" i="3"/>
  <c r="B905" i="3"/>
  <c r="B58" i="3"/>
  <c r="B656" i="3"/>
  <c r="B258" i="3"/>
  <c r="B249" i="3"/>
  <c r="B1001" i="3"/>
  <c r="B987" i="3"/>
  <c r="B919" i="3"/>
  <c r="B579" i="3"/>
  <c r="B589" i="3"/>
  <c r="B767" i="3"/>
  <c r="B1333" i="3"/>
  <c r="B734" i="3"/>
  <c r="B75" i="3"/>
  <c r="B509" i="3"/>
  <c r="B415" i="3"/>
  <c r="B1264" i="3"/>
  <c r="B519" i="3"/>
  <c r="B847" i="3"/>
  <c r="B844" i="3"/>
  <c r="B961" i="3"/>
  <c r="B1347" i="3"/>
  <c r="B949" i="3"/>
  <c r="B87" i="3"/>
  <c r="B739" i="3"/>
  <c r="B183" i="3"/>
  <c r="B434" i="3"/>
  <c r="B1003" i="3"/>
  <c r="B695" i="3"/>
  <c r="B166" i="3"/>
  <c r="B526" i="3"/>
  <c r="B834" i="3"/>
  <c r="B1289" i="3"/>
  <c r="B995" i="3"/>
  <c r="B558" i="3"/>
  <c r="B260" i="3"/>
  <c r="B932" i="3"/>
  <c r="B395" i="3"/>
  <c r="B718" i="3"/>
  <c r="B836" i="3"/>
  <c r="B582" i="3"/>
  <c r="B1268" i="3"/>
  <c r="B880" i="3"/>
  <c r="B263" i="3"/>
  <c r="B731" i="3"/>
  <c r="B516" i="3"/>
  <c r="B62" i="3"/>
  <c r="B867" i="3"/>
  <c r="B514" i="3"/>
  <c r="B831" i="3"/>
  <c r="B233" i="3"/>
  <c r="B567" i="3"/>
  <c r="B732" i="3"/>
  <c r="B221" i="3"/>
  <c r="B765" i="3"/>
  <c r="B761" i="3"/>
  <c r="B132" i="3"/>
  <c r="B348" i="3"/>
  <c r="B710" i="3"/>
  <c r="B197" i="3"/>
  <c r="B1328" i="3"/>
  <c r="B19" i="3"/>
  <c r="B721" i="3"/>
  <c r="B241" i="3"/>
  <c r="B560" i="3"/>
  <c r="B56" i="3"/>
  <c r="B787" i="3"/>
  <c r="B799" i="3"/>
  <c r="B830" i="3"/>
  <c r="B36" i="3"/>
  <c r="B288" i="3"/>
  <c r="B16" i="3"/>
  <c r="B833" i="3"/>
  <c r="B692" i="3"/>
  <c r="B1274" i="3"/>
  <c r="B315" i="3"/>
  <c r="B424" i="3"/>
  <c r="B410" i="3"/>
  <c r="B625" i="3"/>
  <c r="B1260" i="3"/>
  <c r="B675" i="3"/>
  <c r="B819" i="3"/>
  <c r="B159" i="3"/>
  <c r="B193" i="3"/>
  <c r="B57" i="3"/>
  <c r="B536" i="3"/>
  <c r="B806" i="3"/>
  <c r="B1089" i="3"/>
  <c r="B1094" i="3"/>
  <c r="B1245" i="3"/>
  <c r="B538" i="3"/>
  <c r="B1088" i="3"/>
  <c r="B1097" i="3"/>
  <c r="B431" i="3"/>
  <c r="B1229" i="3"/>
  <c r="B657" i="3"/>
  <c r="B10" i="3"/>
  <c r="B318" i="3"/>
  <c r="B195" i="3"/>
  <c r="B1219" i="3"/>
  <c r="B533" i="3"/>
  <c r="B642" i="3"/>
  <c r="B1286" i="3"/>
  <c r="B276" i="3"/>
  <c r="B437" i="3"/>
  <c r="B883" i="3"/>
  <c r="B291" i="3"/>
  <c r="B1028" i="3"/>
  <c r="B1237" i="3"/>
  <c r="B506" i="3"/>
  <c r="B1128" i="3"/>
  <c r="B793" i="3"/>
  <c r="B1095" i="3"/>
  <c r="B1116" i="3"/>
  <c r="B186" i="3"/>
  <c r="B382" i="3"/>
  <c r="B660" i="3"/>
  <c r="B1239" i="3"/>
  <c r="B1071" i="3"/>
  <c r="B91" i="3"/>
  <c r="B361" i="3"/>
  <c r="B851" i="3"/>
  <c r="B590" i="3"/>
  <c r="B14" i="3"/>
  <c r="B1167" i="3"/>
  <c r="B443" i="3"/>
  <c r="B888" i="3"/>
  <c r="B1050" i="3"/>
  <c r="B1029" i="3"/>
  <c r="B1183" i="3"/>
  <c r="B611" i="3"/>
  <c r="B717" i="3"/>
  <c r="B292" i="3"/>
  <c r="B515" i="3"/>
  <c r="B1005" i="3"/>
  <c r="B83" i="3"/>
  <c r="B524" i="3"/>
  <c r="B273" i="3"/>
  <c r="B1199" i="3"/>
  <c r="B495" i="3"/>
  <c r="B1165" i="3"/>
  <c r="B645" i="3"/>
  <c r="B1308" i="3"/>
  <c r="B403" i="3"/>
  <c r="B378" i="3"/>
  <c r="B555" i="3"/>
  <c r="B1048" i="3"/>
  <c r="B1303" i="3"/>
  <c r="B811" i="3"/>
  <c r="B857" i="3"/>
  <c r="B268" i="3"/>
  <c r="B1087" i="3"/>
  <c r="B595" i="3"/>
  <c r="B1080" i="3"/>
  <c r="B1019" i="3"/>
  <c r="B1107" i="3"/>
  <c r="B72" i="3"/>
  <c r="B100" i="3"/>
  <c r="B1265" i="3"/>
  <c r="B303" i="3"/>
  <c r="B9" i="3"/>
  <c r="B1250" i="3"/>
  <c r="B1043" i="3"/>
  <c r="B1091" i="3"/>
  <c r="B1068" i="3"/>
  <c r="B28" i="3"/>
  <c r="B99" i="3"/>
  <c r="B637" i="3"/>
  <c r="B1017" i="3"/>
  <c r="B1127" i="3"/>
  <c r="B1187" i="3"/>
  <c r="B769" i="3"/>
  <c r="B1192" i="3"/>
  <c r="B1324" i="3"/>
  <c r="B373" i="3"/>
  <c r="B1040" i="3"/>
  <c r="B312" i="3"/>
  <c r="B1186" i="3"/>
  <c r="B602" i="3"/>
  <c r="B1025" i="3"/>
  <c r="B1210" i="3"/>
  <c r="B928" i="3"/>
  <c r="B454" i="3"/>
  <c r="B442" i="3"/>
  <c r="B341" i="3"/>
  <c r="B1241" i="3"/>
  <c r="B1220" i="3"/>
  <c r="B502" i="3"/>
  <c r="B1300" i="3"/>
  <c r="B805" i="3"/>
  <c r="B387" i="3"/>
  <c r="B1222" i="3"/>
  <c r="B196" i="3"/>
  <c r="B1031" i="3"/>
  <c r="B983" i="3"/>
  <c r="B327" i="3"/>
  <c r="B1230" i="3"/>
  <c r="B1240" i="3"/>
  <c r="B1139" i="3"/>
  <c r="B813" i="3"/>
  <c r="B605" i="3"/>
  <c r="B635" i="3"/>
  <c r="B580" i="3"/>
  <c r="B636" i="3"/>
  <c r="B192" i="3"/>
  <c r="B1290" i="3"/>
  <c r="B85" i="3"/>
  <c r="B1182" i="3"/>
  <c r="B161" i="3"/>
  <c r="B1164" i="3"/>
  <c r="B1170" i="3"/>
  <c r="B944" i="3"/>
  <c r="B726" i="3"/>
  <c r="B129" i="3"/>
  <c r="B661" i="3"/>
  <c r="B914" i="3"/>
  <c r="B694" i="3"/>
  <c r="B384" i="3"/>
  <c r="B984" i="3"/>
  <c r="B402" i="3"/>
  <c r="B671" i="3"/>
  <c r="B561" i="3"/>
  <c r="B666" i="3"/>
  <c r="B215" i="3"/>
  <c r="B55" i="3"/>
  <c r="B997" i="3"/>
  <c r="B493" i="3"/>
  <c r="B1060" i="3"/>
  <c r="B316" i="3"/>
  <c r="B77" i="3"/>
  <c r="B12" i="3"/>
  <c r="B1118" i="3"/>
  <c r="B1216" i="3"/>
  <c r="B669" i="3"/>
  <c r="B574" i="3"/>
  <c r="B1344" i="3"/>
  <c r="B1211" i="3"/>
  <c r="B1232" i="3"/>
  <c r="B933" i="3"/>
  <c r="B570" i="3"/>
  <c r="B1109" i="3"/>
  <c r="B376" i="3"/>
  <c r="B411" i="3"/>
  <c r="B439" i="3"/>
  <c r="B246" i="3"/>
  <c r="B141" i="3"/>
  <c r="B882" i="3"/>
  <c r="B977" i="3"/>
  <c r="B771" i="3"/>
  <c r="B743" i="3"/>
  <c r="B512" i="3"/>
  <c r="B1052" i="3"/>
  <c r="B427" i="3"/>
  <c r="B377" i="3"/>
  <c r="B429" i="3"/>
  <c r="B745" i="3"/>
  <c r="B165" i="3"/>
  <c r="B472" i="3"/>
  <c r="B604" i="3"/>
  <c r="B428" i="3"/>
  <c r="B1123" i="3"/>
  <c r="B1271" i="3"/>
  <c r="B49" i="3"/>
  <c r="B79" i="3"/>
  <c r="B1106" i="3"/>
  <c r="B432" i="3"/>
  <c r="B543" i="3"/>
  <c r="B1208" i="3"/>
  <c r="B356" i="3"/>
  <c r="B1077" i="3"/>
  <c r="B908" i="3"/>
  <c r="B436" i="3"/>
  <c r="B296" i="3"/>
  <c r="B688" i="3"/>
  <c r="B940" i="3"/>
  <c r="B742" i="3"/>
  <c r="B665" i="3"/>
  <c r="B690" i="3"/>
  <c r="B674" i="3"/>
  <c r="B368" i="3"/>
  <c r="B1180" i="3"/>
  <c r="B1198" i="3"/>
  <c r="B681" i="3"/>
  <c r="B1070" i="3"/>
  <c r="B1083" i="3"/>
  <c r="B1336" i="3"/>
  <c r="B114" i="3"/>
  <c r="B752" i="3"/>
  <c r="B825" i="3"/>
  <c r="B213" i="3"/>
  <c r="B858" i="3"/>
  <c r="B153" i="3"/>
  <c r="B701" i="3"/>
  <c r="B269" i="3"/>
  <c r="B370" i="3"/>
  <c r="B887" i="3"/>
  <c r="B355" i="3"/>
  <c r="B476" i="3"/>
  <c r="B41" i="3"/>
  <c r="B138" i="3"/>
  <c r="B1332" i="3"/>
  <c r="B785" i="3"/>
  <c r="B66" i="3"/>
  <c r="B252" i="3"/>
  <c r="B985" i="3"/>
  <c r="B1136" i="3"/>
  <c r="B1254" i="3"/>
  <c r="B219" i="3"/>
  <c r="B109" i="3"/>
  <c r="B42" i="3"/>
  <c r="B723" i="3"/>
  <c r="B1269" i="3"/>
  <c r="B703" i="3"/>
  <c r="B1059" i="3"/>
  <c r="B646" i="3"/>
  <c r="B1326" i="3"/>
  <c r="B802" i="3"/>
  <c r="B546" i="3"/>
  <c r="B705" i="3"/>
  <c r="B736" i="3"/>
  <c r="B682" i="3"/>
  <c r="B999" i="3"/>
  <c r="B862" i="3"/>
  <c r="B838" i="3"/>
  <c r="B111" i="3"/>
  <c r="B208" i="3"/>
  <c r="B972" i="3"/>
  <c r="B131" i="3"/>
  <c r="B1197" i="3"/>
  <c r="B74" i="3"/>
  <c r="B577" i="3"/>
  <c r="B110" i="3"/>
  <c r="B147" i="3"/>
  <c r="B51" i="3"/>
  <c r="B1063" i="3"/>
  <c r="B372" i="3"/>
  <c r="B1278" i="3"/>
  <c r="B979" i="3"/>
  <c r="B757" i="3"/>
  <c r="B527" i="3"/>
  <c r="B362" i="3"/>
  <c r="B521" i="3"/>
  <c r="B1069" i="3"/>
  <c r="B1117" i="3"/>
  <c r="B562" i="3"/>
  <c r="B1280" i="3"/>
  <c r="B801" i="3"/>
  <c r="B265" i="3"/>
  <c r="B563" i="3"/>
  <c r="B884" i="3"/>
  <c r="B1262" i="3"/>
  <c r="B280" i="3"/>
  <c r="B31" i="3"/>
  <c r="B1225" i="3"/>
  <c r="B1006" i="3"/>
  <c r="B398" i="3"/>
  <c r="B191" i="3"/>
  <c r="B274" i="3"/>
  <c r="B461" i="3"/>
  <c r="B1224" i="3"/>
  <c r="B1202" i="3"/>
  <c r="B1200" i="3"/>
  <c r="B751" i="3"/>
  <c r="B607" i="3"/>
  <c r="B612" i="3"/>
  <c r="B450" i="3"/>
  <c r="B1209" i="3"/>
  <c r="B974" i="3"/>
  <c r="B807" i="3"/>
  <c r="B119" i="3"/>
  <c r="B98" i="3"/>
  <c r="B992" i="3"/>
  <c r="B408" i="3"/>
  <c r="B1315" i="3"/>
  <c r="B610" i="3"/>
  <c r="B728" i="3"/>
  <c r="B817" i="3"/>
  <c r="B587" i="3"/>
  <c r="B783" i="3"/>
  <c r="B770" i="3"/>
  <c r="B250" i="3"/>
  <c r="B756" i="3"/>
  <c r="B143" i="3"/>
  <c r="B200" i="3"/>
  <c r="B1247" i="3"/>
  <c r="B1046" i="3"/>
  <c r="B1153" i="3"/>
  <c r="B911" i="3"/>
  <c r="B201" i="3"/>
  <c r="B285" i="3"/>
  <c r="B106" i="3"/>
  <c r="B1345" i="3"/>
  <c r="B340" i="3"/>
  <c r="B1022" i="3"/>
  <c r="B364" i="3"/>
  <c r="B419" i="3"/>
  <c r="B420" i="3"/>
  <c r="B1346" i="3"/>
  <c r="B205" i="3"/>
  <c r="B1190" i="3"/>
  <c r="B492" i="3"/>
  <c r="B148" i="3"/>
  <c r="B90" i="3"/>
  <c r="B822" i="3"/>
  <c r="B525" i="3"/>
  <c r="B740" i="3"/>
  <c r="B626" i="3"/>
  <c r="B26" i="3"/>
  <c r="B1055" i="3"/>
  <c r="B426" i="3"/>
  <c r="B464" i="3"/>
  <c r="B304" i="3"/>
  <c r="B311" i="3"/>
  <c r="B704" i="3"/>
  <c r="B837" i="3"/>
  <c r="B1152" i="3"/>
  <c r="B1121" i="3"/>
  <c r="B628" i="3"/>
  <c r="B1012" i="3"/>
  <c r="B1258" i="3"/>
  <c r="B367" i="3"/>
  <c r="B850" i="3"/>
  <c r="B281" i="3"/>
  <c r="B289" i="3"/>
  <c r="B158" i="3"/>
  <c r="B586" i="3"/>
  <c r="B1021" i="3"/>
  <c r="B754" i="3"/>
  <c r="B194" i="3"/>
  <c r="B487" i="3"/>
  <c r="B136" i="3"/>
  <c r="B160" i="3"/>
  <c r="B540" i="3"/>
  <c r="B1108" i="3"/>
  <c r="B223" i="3"/>
  <c r="B142" i="3"/>
  <c r="B385" i="3"/>
  <c r="B255" i="3"/>
  <c r="B3" i="3"/>
  <c r="B939" i="3"/>
  <c r="B120" i="3"/>
  <c r="B1159" i="3"/>
  <c r="B301" i="3"/>
  <c r="B1039" i="3"/>
  <c r="B1034" i="3"/>
  <c r="B494" i="3"/>
  <c r="B371" i="3"/>
  <c r="B290" i="3"/>
  <c r="B539" i="3"/>
  <c r="B457" i="3"/>
  <c r="B181" i="3"/>
  <c r="B1142" i="3"/>
  <c r="B596" i="3"/>
  <c r="B738" i="3"/>
  <c r="B1256" i="3"/>
  <c r="B117" i="3"/>
  <c r="B354" i="3"/>
  <c r="B861" i="3"/>
  <c r="B980" i="3"/>
  <c r="B1329" i="3"/>
  <c r="B808" i="3"/>
  <c r="B37" i="3"/>
  <c r="B832" i="3"/>
  <c r="B618" i="3"/>
  <c r="B640" i="3"/>
  <c r="B453" i="3"/>
  <c r="B639" i="3"/>
  <c r="B529" i="3"/>
  <c r="B923" i="3"/>
  <c r="B40" i="3"/>
  <c r="B1318" i="3"/>
  <c r="B1030" i="3"/>
  <c r="B144" i="3"/>
  <c r="B501" i="3"/>
  <c r="B422" i="3"/>
  <c r="B952" i="3"/>
  <c r="B220" i="3"/>
  <c r="B20" i="3"/>
  <c r="B425" i="3"/>
  <c r="B1156" i="3"/>
  <c r="B921" i="3"/>
  <c r="B1204" i="3"/>
  <c r="B768" i="3"/>
  <c r="B988" i="3"/>
  <c r="B855" i="3"/>
  <c r="B251" i="3"/>
  <c r="B76" i="3"/>
  <c r="B210" i="3"/>
  <c r="B61" i="3"/>
  <c r="B125" i="3"/>
  <c r="B869" i="3"/>
  <c r="B413" i="3"/>
  <c r="B1175" i="3"/>
  <c r="B170" i="3"/>
  <c r="B1337" i="3"/>
  <c r="B720" i="3"/>
  <c r="B336" i="3"/>
  <c r="B391" i="3"/>
  <c r="B815" i="3"/>
  <c r="B1322" i="3"/>
  <c r="B423" i="3"/>
  <c r="B1074" i="3"/>
  <c r="B762" i="3"/>
  <c r="B314" i="3"/>
  <c r="B627" i="3"/>
  <c r="B906" i="3"/>
  <c r="B803" i="3"/>
  <c r="B1015" i="3"/>
  <c r="B672" i="3"/>
  <c r="B338" i="3"/>
  <c r="B390" i="3"/>
  <c r="B392" i="3"/>
  <c r="B840" i="3"/>
  <c r="B277" i="3"/>
  <c r="B1092" i="3"/>
  <c r="B237" i="3"/>
  <c r="B383" i="3"/>
  <c r="B1218" i="3"/>
  <c r="B1309" i="3"/>
  <c r="B1195" i="3"/>
  <c r="B198" i="3"/>
  <c r="B912" i="3"/>
  <c r="B581" i="3"/>
  <c r="B43" i="3"/>
  <c r="B1238" i="3"/>
  <c r="B903" i="3"/>
  <c r="B556" i="3"/>
  <c r="B818" i="3"/>
  <c r="B951" i="3"/>
  <c r="B465" i="3"/>
  <c r="B1119" i="3"/>
  <c r="B1090" i="3"/>
  <c r="B614" i="3"/>
  <c r="B978" i="3"/>
  <c r="B962" i="3"/>
  <c r="B211" i="3"/>
  <c r="B876" i="3"/>
  <c r="B706" i="3"/>
  <c r="B227" i="3"/>
  <c r="B781" i="3"/>
  <c r="B583" i="3"/>
  <c r="B1053" i="3"/>
  <c r="B1306" i="3"/>
  <c r="B1057" i="3"/>
  <c r="B1320" i="3"/>
  <c r="B1314" i="3"/>
  <c r="B1272" i="3"/>
  <c r="B1248" i="3"/>
  <c r="B879" i="3"/>
  <c r="B1144" i="3"/>
  <c r="B564" i="3"/>
  <c r="B335" i="3"/>
  <c r="B295" i="3"/>
  <c r="B1049" i="3"/>
  <c r="B204" i="3"/>
  <c r="B321" i="3"/>
  <c r="B374" i="3"/>
  <c r="B469" i="3"/>
  <c r="B350" i="3"/>
  <c r="B1231" i="3"/>
  <c r="B638" i="3"/>
  <c r="B430" i="3"/>
  <c r="B953" i="3"/>
  <c r="B800" i="3"/>
  <c r="B1330" i="3"/>
  <c r="B1013" i="3"/>
  <c r="B412" i="3"/>
  <c r="B996" i="3"/>
  <c r="B852" i="3"/>
  <c r="B870" i="3"/>
  <c r="B151" i="3"/>
  <c r="B697" i="3"/>
  <c r="B1120" i="3"/>
  <c r="B1009" i="3"/>
  <c r="B293" i="3"/>
  <c r="B1189" i="3"/>
  <c r="B1037" i="3"/>
  <c r="B1002" i="3"/>
  <c r="B242" i="3"/>
  <c r="B1023" i="3"/>
  <c r="B126" i="3"/>
  <c r="B1177" i="3"/>
  <c r="B1008" i="3"/>
  <c r="B1081" i="3"/>
  <c r="B342" i="3"/>
  <c r="B766" i="3"/>
  <c r="B11" i="3"/>
  <c r="B286" i="3"/>
  <c r="B185" i="3"/>
  <c r="B711" i="3"/>
  <c r="B68" i="3"/>
  <c r="B133" i="3"/>
  <c r="B507" i="3"/>
  <c r="B874" i="3"/>
  <c r="B256" i="3"/>
  <c r="B317" i="3"/>
  <c r="B1162" i="3"/>
  <c r="B231" i="3"/>
  <c r="B1122" i="3"/>
  <c r="B603" i="3"/>
  <c r="B920" i="3"/>
  <c r="B601" i="3"/>
  <c r="B916" i="3"/>
  <c r="B1267" i="3"/>
  <c r="B30" i="3"/>
  <c r="B254" i="3"/>
  <c r="B522" i="3"/>
  <c r="B302" i="3"/>
  <c r="B679" i="3"/>
  <c r="B369" i="3"/>
  <c r="B496" i="3"/>
  <c r="B1302" i="3"/>
  <c r="B608" i="3"/>
  <c r="B1212" i="3"/>
  <c r="B405" i="3"/>
  <c r="B339" i="3"/>
  <c r="B1196" i="3"/>
  <c r="B1134" i="3"/>
  <c r="B1138" i="3"/>
  <c r="B1132" i="3"/>
  <c r="B1086" i="3"/>
  <c r="B47" i="3"/>
  <c r="B234" i="3"/>
  <c r="B664" i="3"/>
  <c r="B365" i="3"/>
  <c r="B725" i="3"/>
  <c r="B271" i="3"/>
  <c r="B1176" i="3"/>
  <c r="B97" i="3"/>
  <c r="B1151" i="3"/>
  <c r="B1149" i="3"/>
  <c r="B729" i="3"/>
  <c r="B1282" i="3"/>
  <c r="B998" i="3"/>
  <c r="B915" i="3"/>
  <c r="B343" i="3"/>
  <c r="B244" i="3"/>
  <c r="B407" i="3"/>
  <c r="B216" i="3"/>
  <c r="B924" i="3"/>
  <c r="B310" i="3"/>
  <c r="B189" i="3"/>
  <c r="B772" i="3"/>
  <c r="B569" i="3"/>
  <c r="B182" i="3"/>
  <c r="B199" i="3"/>
  <c r="B1171" i="3"/>
  <c r="B599" i="3"/>
  <c r="B513" i="3"/>
  <c r="B6" i="3"/>
  <c r="B922" i="3"/>
  <c r="B230" i="3"/>
  <c r="B414" i="3"/>
  <c r="B886" i="3"/>
  <c r="B1294" i="3"/>
  <c r="B917" i="3"/>
  <c r="B748" i="3"/>
  <c r="B885" i="3"/>
  <c r="B950" i="3"/>
  <c r="B1154" i="3"/>
  <c r="B449" i="3"/>
  <c r="B1287" i="3"/>
  <c r="B1033" i="3"/>
  <c r="B300" i="3"/>
  <c r="B1234" i="3"/>
  <c r="B1168" i="3"/>
  <c r="B477" i="3"/>
  <c r="B82" i="3"/>
  <c r="B32" i="3"/>
  <c r="B993" i="3"/>
  <c r="B572" i="3"/>
  <c r="B528" i="3"/>
  <c r="B96" i="3"/>
  <c r="B328" i="3"/>
  <c r="B13" i="3"/>
  <c r="B878" i="3"/>
  <c r="B319" i="3"/>
  <c r="B483" i="3"/>
  <c r="B1292" i="3"/>
  <c r="B323" i="3"/>
  <c r="B864" i="3"/>
  <c r="B609" i="3"/>
  <c r="B417" i="3"/>
  <c r="B459" i="3"/>
  <c r="B810" i="3"/>
  <c r="B1228" i="3"/>
  <c r="B17" i="3"/>
  <c r="B677" i="3"/>
  <c r="B1251" i="3"/>
  <c r="B530" i="3"/>
  <c r="B686" i="3"/>
  <c r="B1051" i="3"/>
  <c r="B689" i="3"/>
  <c r="B179" i="3"/>
  <c r="B698" i="3"/>
  <c r="B396" i="3"/>
  <c r="B1307" i="3"/>
  <c r="B146" i="3"/>
  <c r="B401" i="3"/>
  <c r="B225" i="3"/>
  <c r="B553" i="3"/>
  <c r="B1000" i="3"/>
  <c r="B404" i="3"/>
  <c r="B531" i="3"/>
  <c r="B113" i="3"/>
  <c r="B1143" i="3"/>
  <c r="B88" i="3"/>
  <c r="B1126" i="3"/>
  <c r="B156" i="3"/>
  <c r="B409" i="3"/>
  <c r="B545" i="3"/>
  <c r="B942" i="3"/>
  <c r="B578" i="3"/>
  <c r="B904" i="3"/>
  <c r="B554" i="3"/>
  <c r="B816" i="3"/>
  <c r="B1338" i="3"/>
  <c r="B1295" i="3"/>
  <c r="B259" i="3"/>
  <c r="B760" i="3"/>
  <c r="B445" i="3"/>
  <c r="B248" i="3"/>
  <c r="B994" i="3"/>
  <c r="B103" i="3"/>
  <c r="B856" i="3"/>
  <c r="B150" i="3"/>
  <c r="B1056" i="3"/>
  <c r="B1150" i="3"/>
  <c r="B188" i="3"/>
  <c r="B177" i="3"/>
  <c r="B101" i="3"/>
  <c r="B444" i="3"/>
  <c r="B1024" i="3"/>
  <c r="B668" i="3"/>
  <c r="B239" i="3"/>
  <c r="B619" i="3"/>
  <c r="B814" i="3"/>
  <c r="B116" i="3"/>
  <c r="B891" i="3"/>
  <c r="B715" i="3"/>
  <c r="B1214" i="3"/>
  <c r="B1335" i="3"/>
  <c r="B947" i="3"/>
  <c r="B724" i="3"/>
  <c r="B1323" i="3"/>
  <c r="B1173" i="3"/>
  <c r="B1016" i="3"/>
  <c r="B918" i="3"/>
  <c r="B598" i="3"/>
  <c r="B347" i="3"/>
  <c r="B613" i="3"/>
  <c r="B456" i="3"/>
  <c r="B1027" i="3"/>
  <c r="B714" i="3"/>
  <c r="B441" i="3"/>
  <c r="B653" i="3"/>
  <c r="B467" i="3"/>
  <c r="B24" i="3"/>
  <c r="B1141" i="3"/>
  <c r="B118" i="3"/>
  <c r="B1105" i="3"/>
  <c r="B969" i="3"/>
  <c r="B331" i="3"/>
  <c r="B1334" i="3"/>
  <c r="B630" i="3"/>
  <c r="B955" i="3"/>
  <c r="B1193" i="3"/>
  <c r="B305" i="3"/>
  <c r="B226" i="3"/>
  <c r="B471" i="3"/>
  <c r="B236" i="3"/>
  <c r="B1284" i="3"/>
  <c r="B1299" i="3"/>
  <c r="B1066" i="3"/>
  <c r="B282" i="3"/>
  <c r="B1263" i="3"/>
  <c r="B735" i="3"/>
  <c r="B1155" i="3"/>
  <c r="B1166" i="3"/>
  <c r="B1062" i="3"/>
  <c r="B167" i="3"/>
  <c r="B1246" i="3"/>
  <c r="B958" i="3"/>
  <c r="B777" i="3"/>
  <c r="B1291" i="3"/>
  <c r="B333" i="3"/>
  <c r="B1072" i="3"/>
  <c r="B279" i="3"/>
  <c r="B267" i="3"/>
  <c r="B634" i="3"/>
  <c r="B534" i="3"/>
  <c r="B606" i="3"/>
  <c r="B112" i="3"/>
  <c r="B1181" i="3"/>
  <c r="B615" i="3"/>
  <c r="B206" i="3"/>
  <c r="B1221" i="3"/>
  <c r="B278" i="3"/>
  <c r="B518" i="3"/>
  <c r="B747" i="3"/>
  <c r="B722" i="3"/>
  <c r="B1011" i="3"/>
  <c r="B108" i="3"/>
  <c r="B763" i="3"/>
  <c r="B758" i="3"/>
  <c r="B1184" i="3"/>
  <c r="B1079" i="3"/>
  <c r="B1301" i="3"/>
  <c r="B1067" i="3"/>
  <c r="B1148" i="3"/>
  <c r="B1161" i="3"/>
  <c r="B841" i="3"/>
  <c r="B828" i="3"/>
  <c r="B175" i="3"/>
  <c r="B394" i="3"/>
  <c r="B59" i="3"/>
  <c r="B648" i="3"/>
  <c r="B631" i="3"/>
  <c r="B1194" i="3"/>
  <c r="B1110" i="3"/>
  <c r="B707" i="3"/>
  <c r="B190" i="3"/>
  <c r="B359" i="3"/>
  <c r="B941" i="3"/>
  <c r="B976" i="3"/>
  <c r="B644" i="3"/>
  <c r="B499" i="3"/>
  <c r="B1266" i="3"/>
  <c r="B937" i="3"/>
  <c r="B750" i="3"/>
  <c r="B27" i="3"/>
  <c r="B1178" i="3"/>
  <c r="B163" i="3"/>
  <c r="B18" i="3"/>
  <c r="B92" i="3"/>
  <c r="B127" i="3"/>
  <c r="B1103" i="3"/>
  <c r="B1249" i="3"/>
  <c r="B986" i="3"/>
  <c r="B511" i="3"/>
  <c r="B1036" i="3"/>
  <c r="B1215" i="3"/>
  <c r="B307" i="3"/>
  <c r="B946" i="3"/>
  <c r="B566" i="3"/>
  <c r="B7" i="3"/>
  <c r="B1099" i="3"/>
  <c r="B749" i="3"/>
  <c r="B1316" i="3"/>
  <c r="B532" i="3"/>
  <c r="B1270" i="3"/>
  <c r="B1147" i="3"/>
  <c r="B218" i="3"/>
  <c r="B1340" i="3"/>
  <c r="B1174" i="3"/>
  <c r="B130" i="3"/>
  <c r="B228" i="3"/>
  <c r="B685" i="3"/>
  <c r="B691" i="3"/>
  <c r="B64" i="3"/>
  <c r="B232" i="3"/>
  <c r="B95" i="3"/>
  <c r="B440" i="3"/>
  <c r="B641" i="3"/>
  <c r="B1042" i="3"/>
  <c r="B245" i="3"/>
  <c r="B1093" i="3"/>
  <c r="B1281" i="3"/>
  <c r="B968" i="3"/>
  <c r="B212" i="3"/>
  <c r="B272" i="3"/>
  <c r="B967" i="3"/>
  <c r="B89" i="3"/>
  <c r="B835" i="3"/>
  <c r="B1104" i="3"/>
  <c r="B1041" i="3"/>
  <c r="B154" i="3"/>
  <c r="B829" i="3"/>
  <c r="B380" i="3"/>
  <c r="B872" i="3"/>
  <c r="B966" i="3"/>
  <c r="B168" i="3"/>
  <c r="B651" i="3"/>
  <c r="B139" i="3"/>
  <c r="B34" i="3"/>
  <c r="B778" i="3"/>
  <c r="B741" i="3"/>
  <c r="B1075" i="3"/>
  <c r="B1317" i="3"/>
  <c r="B959" i="3"/>
  <c r="B913" i="3"/>
  <c r="B716" i="3"/>
  <c r="B1140" i="3"/>
  <c r="B329" i="3"/>
  <c r="B275" i="3"/>
  <c r="B1350" i="3"/>
  <c r="B927" i="3"/>
  <c r="B460" i="3"/>
  <c r="B798" i="3"/>
  <c r="B712" i="3"/>
  <c r="B452" i="3"/>
  <c r="B490" i="3"/>
  <c r="B1035" i="3"/>
  <c r="B1102" i="3"/>
  <c r="B1061" i="3"/>
  <c r="B5" i="3"/>
  <c r="B713" i="3"/>
  <c r="B1201" i="3"/>
  <c r="B925" i="3"/>
  <c r="B222" i="3"/>
  <c r="B938" i="3"/>
  <c r="B1101" i="3"/>
  <c r="B981" i="3"/>
  <c r="B320" i="3"/>
  <c r="B360" i="3"/>
  <c r="B447" i="3"/>
  <c r="B620" i="3"/>
  <c r="B788" i="3"/>
  <c r="B93" i="3"/>
  <c r="B164" i="3"/>
  <c r="B542" i="3"/>
  <c r="B1341" i="3"/>
  <c r="B70" i="3"/>
  <c r="B709" i="3"/>
  <c r="B759" i="3"/>
  <c r="B1252" i="3"/>
  <c r="B565" i="3"/>
  <c r="B1236" i="3"/>
  <c r="B67" i="3"/>
  <c r="B172" i="3"/>
  <c r="B357" i="3"/>
  <c r="B486" i="3"/>
  <c r="B544" i="3"/>
  <c r="B764" i="3"/>
  <c r="B1207" i="3"/>
  <c r="B1191" i="3"/>
  <c r="B1084" i="3"/>
  <c r="B491" i="3"/>
  <c r="B708" i="3"/>
  <c r="B433" i="3"/>
  <c r="B890" i="3"/>
  <c r="B794" i="3"/>
</calcChain>
</file>

<file path=xl/sharedStrings.xml><?xml version="1.0" encoding="utf-8"?>
<sst xmlns="http://schemas.openxmlformats.org/spreadsheetml/2006/main" count="3" uniqueCount="3">
  <si>
    <t>Α/Α</t>
  </si>
  <si>
    <t>ΑΡΙΘΜΟΣ ΜΗΤΡΩΟΥ ΥΠΟΨΗΦΙΟΥ</t>
  </si>
  <si>
    <t xml:space="preserve">ΠΙΝΑΚΑΣ ΑΠΟΚΛΕΙΟΜΕΝΩΝ 
ΣΤΙΣ ΥΓΙΕΙΟΝΟΜΙΚΕΣ ΕΞΕΤΑΣΕΙΣ ΚΑΙ ΑΘΛΗΤΙΚΕΣ ΚΑΙ ΨΥΧΟΤΕΧΝΙΚΕΣ ΔΟΚΙΜΑΣΙΕΣ ΤΩΝ  ΥΠΟΨΗΦΙΩΝ ΚΛΑΔΩΝ ΔΕ ΠΡΟΣΩΠΙΚΟΥ ΕΞΩΤΕΡΙΚΗΣ ΦΡΟΥΡΗΣΗΣ &amp; ΔΕ ΦΥΛΑΞΗΣ
 (ΠΕΡΙΛΑΜΒΑΝΟΝΤΑΙ ΚΑΙ ΟΙ ΥΠΟΨΗΦΙΟΙ ΠΟΥ ΔΕΝ ΠΡΟΣΗΛΘΑΝ)
  ΠΡΟΚΗΡΥΞΗ 9Κ/2021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</si>
</sst>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52"/>
  <sheetViews>
    <sheetView tabSelected="1" workbookViewId="0">
      <selection sqref="A1:B1"/>
    </sheetView>
  </sheetViews>
  <sheetFormatPr defaultRowHeight="15" x14ac:dyDescent="0.25"/>
  <cols>
    <col min="1" max="1" width="15.85546875" style="2" customWidth="1"/>
    <col min="2" max="2" width="48.42578125" style="2" customWidth="1"/>
    <col min="3" max="16384" width="9.140625" style="2"/>
  </cols>
  <sheetData>
    <row r="1" spans="1:2" ht="155.25" customHeight="1" x14ac:dyDescent="0.25">
      <c r="A1" s="5" t="s">
        <v>2</v>
      </c>
      <c r="B1" s="5"/>
    </row>
    <row r="2" spans="1:2" ht="33.75" customHeight="1" x14ac:dyDescent="0.25">
      <c r="A2" s="3" t="s">
        <v>0</v>
      </c>
      <c r="B2" s="1" t="s">
        <v>1</v>
      </c>
    </row>
    <row r="3" spans="1:2" x14ac:dyDescent="0.25">
      <c r="A3" s="4">
        <v>1</v>
      </c>
      <c r="B3" s="4" t="str">
        <f>"00003680"</f>
        <v>00003680</v>
      </c>
    </row>
    <row r="4" spans="1:2" x14ac:dyDescent="0.25">
      <c r="A4" s="4">
        <v>2</v>
      </c>
      <c r="B4" s="4" t="str">
        <f>"00004661"</f>
        <v>00004661</v>
      </c>
    </row>
    <row r="5" spans="1:2" x14ac:dyDescent="0.25">
      <c r="A5" s="4">
        <v>3</v>
      </c>
      <c r="B5" s="4" t="str">
        <f>"00005069"</f>
        <v>00005069</v>
      </c>
    </row>
    <row r="6" spans="1:2" x14ac:dyDescent="0.25">
      <c r="A6" s="4">
        <v>4</v>
      </c>
      <c r="B6" s="4" t="str">
        <f>"00008677"</f>
        <v>00008677</v>
      </c>
    </row>
    <row r="7" spans="1:2" x14ac:dyDescent="0.25">
      <c r="A7" s="4">
        <v>5</v>
      </c>
      <c r="B7" s="4" t="str">
        <f>"00011917"</f>
        <v>00011917</v>
      </c>
    </row>
    <row r="8" spans="1:2" x14ac:dyDescent="0.25">
      <c r="A8" s="4">
        <v>6</v>
      </c>
      <c r="B8" s="4" t="str">
        <f>"00012797"</f>
        <v>00012797</v>
      </c>
    </row>
    <row r="9" spans="1:2" x14ac:dyDescent="0.25">
      <c r="A9" s="4">
        <v>7</v>
      </c>
      <c r="B9" s="4" t="str">
        <f>"00016248"</f>
        <v>00016248</v>
      </c>
    </row>
    <row r="10" spans="1:2" x14ac:dyDescent="0.25">
      <c r="A10" s="4">
        <v>8</v>
      </c>
      <c r="B10" s="4" t="str">
        <f>"00017626"</f>
        <v>00017626</v>
      </c>
    </row>
    <row r="11" spans="1:2" x14ac:dyDescent="0.25">
      <c r="A11" s="4">
        <v>9</v>
      </c>
      <c r="B11" s="4" t="str">
        <f>"00017637"</f>
        <v>00017637</v>
      </c>
    </row>
    <row r="12" spans="1:2" x14ac:dyDescent="0.25">
      <c r="A12" s="4">
        <v>10</v>
      </c>
      <c r="B12" s="4" t="str">
        <f>"00018012"</f>
        <v>00018012</v>
      </c>
    </row>
    <row r="13" spans="1:2" x14ac:dyDescent="0.25">
      <c r="A13" s="4">
        <v>11</v>
      </c>
      <c r="B13" s="4" t="str">
        <f>"00018900"</f>
        <v>00018900</v>
      </c>
    </row>
    <row r="14" spans="1:2" x14ac:dyDescent="0.25">
      <c r="A14" s="4">
        <v>12</v>
      </c>
      <c r="B14" s="4" t="str">
        <f>"00019018"</f>
        <v>00019018</v>
      </c>
    </row>
    <row r="15" spans="1:2" x14ac:dyDescent="0.25">
      <c r="A15" s="4">
        <v>13</v>
      </c>
      <c r="B15" s="4" t="str">
        <f>"00019076"</f>
        <v>00019076</v>
      </c>
    </row>
    <row r="16" spans="1:2" x14ac:dyDescent="0.25">
      <c r="A16" s="4">
        <v>14</v>
      </c>
      <c r="B16" s="4" t="str">
        <f>"00027210"</f>
        <v>00027210</v>
      </c>
    </row>
    <row r="17" spans="1:2" x14ac:dyDescent="0.25">
      <c r="A17" s="4">
        <v>15</v>
      </c>
      <c r="B17" s="4" t="str">
        <f>"00028706"</f>
        <v>00028706</v>
      </c>
    </row>
    <row r="18" spans="1:2" x14ac:dyDescent="0.25">
      <c r="A18" s="4">
        <v>16</v>
      </c>
      <c r="B18" s="4" t="str">
        <f>"00035907"</f>
        <v>00035907</v>
      </c>
    </row>
    <row r="19" spans="1:2" x14ac:dyDescent="0.25">
      <c r="A19" s="4">
        <v>17</v>
      </c>
      <c r="B19" s="4" t="str">
        <f>"00037107"</f>
        <v>00037107</v>
      </c>
    </row>
    <row r="20" spans="1:2" x14ac:dyDescent="0.25">
      <c r="A20" s="4">
        <v>18</v>
      </c>
      <c r="B20" s="4" t="str">
        <f>"00043672"</f>
        <v>00043672</v>
      </c>
    </row>
    <row r="21" spans="1:2" x14ac:dyDescent="0.25">
      <c r="A21" s="4">
        <v>19</v>
      </c>
      <c r="B21" s="4" t="str">
        <f>"00046903"</f>
        <v>00046903</v>
      </c>
    </row>
    <row r="22" spans="1:2" x14ac:dyDescent="0.25">
      <c r="A22" s="4">
        <v>20</v>
      </c>
      <c r="B22" s="4" t="str">
        <f>"00047819"</f>
        <v>00047819</v>
      </c>
    </row>
    <row r="23" spans="1:2" x14ac:dyDescent="0.25">
      <c r="A23" s="4">
        <v>21</v>
      </c>
      <c r="B23" s="4" t="str">
        <f>"00077164"</f>
        <v>00077164</v>
      </c>
    </row>
    <row r="24" spans="1:2" x14ac:dyDescent="0.25">
      <c r="A24" s="4">
        <v>22</v>
      </c>
      <c r="B24" s="4" t="str">
        <f>"00086335"</f>
        <v>00086335</v>
      </c>
    </row>
    <row r="25" spans="1:2" x14ac:dyDescent="0.25">
      <c r="A25" s="4">
        <v>23</v>
      </c>
      <c r="B25" s="4" t="str">
        <f>"00090588"</f>
        <v>00090588</v>
      </c>
    </row>
    <row r="26" spans="1:2" x14ac:dyDescent="0.25">
      <c r="A26" s="4">
        <v>24</v>
      </c>
      <c r="B26" s="4" t="str">
        <f>"00090851"</f>
        <v>00090851</v>
      </c>
    </row>
    <row r="27" spans="1:2" x14ac:dyDescent="0.25">
      <c r="A27" s="4">
        <v>25</v>
      </c>
      <c r="B27" s="4" t="str">
        <f>"00092548"</f>
        <v>00092548</v>
      </c>
    </row>
    <row r="28" spans="1:2" x14ac:dyDescent="0.25">
      <c r="A28" s="4">
        <v>26</v>
      </c>
      <c r="B28" s="4" t="str">
        <f>"00100344"</f>
        <v>00100344</v>
      </c>
    </row>
    <row r="29" spans="1:2" x14ac:dyDescent="0.25">
      <c r="A29" s="4">
        <v>27</v>
      </c>
      <c r="B29" s="4" t="str">
        <f>"00105377"</f>
        <v>00105377</v>
      </c>
    </row>
    <row r="30" spans="1:2" x14ac:dyDescent="0.25">
      <c r="A30" s="4">
        <v>28</v>
      </c>
      <c r="B30" s="4" t="str">
        <f>"00106597"</f>
        <v>00106597</v>
      </c>
    </row>
    <row r="31" spans="1:2" x14ac:dyDescent="0.25">
      <c r="A31" s="4">
        <v>29</v>
      </c>
      <c r="B31" s="4" t="str">
        <f>"00107529"</f>
        <v>00107529</v>
      </c>
    </row>
    <row r="32" spans="1:2" x14ac:dyDescent="0.25">
      <c r="A32" s="4">
        <v>30</v>
      </c>
      <c r="B32" s="4" t="str">
        <f>"00109863"</f>
        <v>00109863</v>
      </c>
    </row>
    <row r="33" spans="1:2" x14ac:dyDescent="0.25">
      <c r="A33" s="4">
        <v>31</v>
      </c>
      <c r="B33" s="4" t="str">
        <f>"00110495"</f>
        <v>00110495</v>
      </c>
    </row>
    <row r="34" spans="1:2" x14ac:dyDescent="0.25">
      <c r="A34" s="4">
        <v>32</v>
      </c>
      <c r="B34" s="4" t="str">
        <f>"00112782"</f>
        <v>00112782</v>
      </c>
    </row>
    <row r="35" spans="1:2" x14ac:dyDescent="0.25">
      <c r="A35" s="4">
        <v>33</v>
      </c>
      <c r="B35" s="4" t="str">
        <f>"00114593"</f>
        <v>00114593</v>
      </c>
    </row>
    <row r="36" spans="1:2" x14ac:dyDescent="0.25">
      <c r="A36" s="4">
        <v>34</v>
      </c>
      <c r="B36" s="4" t="str">
        <f>"00114786"</f>
        <v>00114786</v>
      </c>
    </row>
    <row r="37" spans="1:2" x14ac:dyDescent="0.25">
      <c r="A37" s="4">
        <v>35</v>
      </c>
      <c r="B37" s="4" t="str">
        <f>"00115433"</f>
        <v>00115433</v>
      </c>
    </row>
    <row r="38" spans="1:2" x14ac:dyDescent="0.25">
      <c r="A38" s="4">
        <v>36</v>
      </c>
      <c r="B38" s="4" t="str">
        <f>"00120667"</f>
        <v>00120667</v>
      </c>
    </row>
    <row r="39" spans="1:2" x14ac:dyDescent="0.25">
      <c r="A39" s="4">
        <v>37</v>
      </c>
      <c r="B39" s="4" t="str">
        <f>"00126429"</f>
        <v>00126429</v>
      </c>
    </row>
    <row r="40" spans="1:2" x14ac:dyDescent="0.25">
      <c r="A40" s="4">
        <v>38</v>
      </c>
      <c r="B40" s="4" t="str">
        <f>"00128137"</f>
        <v>00128137</v>
      </c>
    </row>
    <row r="41" spans="1:2" x14ac:dyDescent="0.25">
      <c r="A41" s="4">
        <v>39</v>
      </c>
      <c r="B41" s="4" t="str">
        <f>"00133178"</f>
        <v>00133178</v>
      </c>
    </row>
    <row r="42" spans="1:2" x14ac:dyDescent="0.25">
      <c r="A42" s="4">
        <v>40</v>
      </c>
      <c r="B42" s="4" t="str">
        <f>"00141234"</f>
        <v>00141234</v>
      </c>
    </row>
    <row r="43" spans="1:2" x14ac:dyDescent="0.25">
      <c r="A43" s="4">
        <v>41</v>
      </c>
      <c r="B43" s="4" t="str">
        <f>"00141524"</f>
        <v>00141524</v>
      </c>
    </row>
    <row r="44" spans="1:2" x14ac:dyDescent="0.25">
      <c r="A44" s="4">
        <v>42</v>
      </c>
      <c r="B44" s="4" t="str">
        <f>"00143077"</f>
        <v>00143077</v>
      </c>
    </row>
    <row r="45" spans="1:2" x14ac:dyDescent="0.25">
      <c r="A45" s="4">
        <v>43</v>
      </c>
      <c r="B45" s="4" t="str">
        <f>"00143207"</f>
        <v>00143207</v>
      </c>
    </row>
    <row r="46" spans="1:2" x14ac:dyDescent="0.25">
      <c r="A46" s="4">
        <v>44</v>
      </c>
      <c r="B46" s="4" t="str">
        <f>"00144028"</f>
        <v>00144028</v>
      </c>
    </row>
    <row r="47" spans="1:2" x14ac:dyDescent="0.25">
      <c r="A47" s="4">
        <v>45</v>
      </c>
      <c r="B47" s="4" t="str">
        <f>"00144507"</f>
        <v>00144507</v>
      </c>
    </row>
    <row r="48" spans="1:2" x14ac:dyDescent="0.25">
      <c r="A48" s="4">
        <v>46</v>
      </c>
      <c r="B48" s="4" t="str">
        <f>"00144987"</f>
        <v>00144987</v>
      </c>
    </row>
    <row r="49" spans="1:2" x14ac:dyDescent="0.25">
      <c r="A49" s="4">
        <v>47</v>
      </c>
      <c r="B49" s="4" t="str">
        <f>"00149390"</f>
        <v>00149390</v>
      </c>
    </row>
    <row r="50" spans="1:2" x14ac:dyDescent="0.25">
      <c r="A50" s="4">
        <v>48</v>
      </c>
      <c r="B50" s="4" t="str">
        <f>"00150576"</f>
        <v>00150576</v>
      </c>
    </row>
    <row r="51" spans="1:2" x14ac:dyDescent="0.25">
      <c r="A51" s="4">
        <v>49</v>
      </c>
      <c r="B51" s="4" t="str">
        <f>"00152824"</f>
        <v>00152824</v>
      </c>
    </row>
    <row r="52" spans="1:2" x14ac:dyDescent="0.25">
      <c r="A52" s="4">
        <v>50</v>
      </c>
      <c r="B52" s="4" t="str">
        <f>"00152850"</f>
        <v>00152850</v>
      </c>
    </row>
    <row r="53" spans="1:2" x14ac:dyDescent="0.25">
      <c r="A53" s="4">
        <v>51</v>
      </c>
      <c r="B53" s="4" t="str">
        <f>"00154215"</f>
        <v>00154215</v>
      </c>
    </row>
    <row r="54" spans="1:2" x14ac:dyDescent="0.25">
      <c r="A54" s="4">
        <v>52</v>
      </c>
      <c r="B54" s="4" t="str">
        <f>"00155042"</f>
        <v>00155042</v>
      </c>
    </row>
    <row r="55" spans="1:2" x14ac:dyDescent="0.25">
      <c r="A55" s="4">
        <v>53</v>
      </c>
      <c r="B55" s="4" t="str">
        <f>"00157649"</f>
        <v>00157649</v>
      </c>
    </row>
    <row r="56" spans="1:2" x14ac:dyDescent="0.25">
      <c r="A56" s="4">
        <v>54</v>
      </c>
      <c r="B56" s="4" t="str">
        <f>"00158330"</f>
        <v>00158330</v>
      </c>
    </row>
    <row r="57" spans="1:2" x14ac:dyDescent="0.25">
      <c r="A57" s="4">
        <v>55</v>
      </c>
      <c r="B57" s="4" t="str">
        <f>"00159931"</f>
        <v>00159931</v>
      </c>
    </row>
    <row r="58" spans="1:2" x14ac:dyDescent="0.25">
      <c r="A58" s="4">
        <v>56</v>
      </c>
      <c r="B58" s="4" t="str">
        <f>"00165794"</f>
        <v>00165794</v>
      </c>
    </row>
    <row r="59" spans="1:2" x14ac:dyDescent="0.25">
      <c r="A59" s="4">
        <v>57</v>
      </c>
      <c r="B59" s="4" t="str">
        <f>"00166053"</f>
        <v>00166053</v>
      </c>
    </row>
    <row r="60" spans="1:2" x14ac:dyDescent="0.25">
      <c r="A60" s="4">
        <v>58</v>
      </c>
      <c r="B60" s="4" t="str">
        <f>"00182632"</f>
        <v>00182632</v>
      </c>
    </row>
    <row r="61" spans="1:2" x14ac:dyDescent="0.25">
      <c r="A61" s="4">
        <v>59</v>
      </c>
      <c r="B61" s="4" t="str">
        <f>"00184110"</f>
        <v>00184110</v>
      </c>
    </row>
    <row r="62" spans="1:2" x14ac:dyDescent="0.25">
      <c r="A62" s="4">
        <v>60</v>
      </c>
      <c r="B62" s="4" t="str">
        <f>"00187074"</f>
        <v>00187074</v>
      </c>
    </row>
    <row r="63" spans="1:2" x14ac:dyDescent="0.25">
      <c r="A63" s="4">
        <v>61</v>
      </c>
      <c r="B63" s="4" t="str">
        <f>"00187598"</f>
        <v>00187598</v>
      </c>
    </row>
    <row r="64" spans="1:2" x14ac:dyDescent="0.25">
      <c r="A64" s="4">
        <v>62</v>
      </c>
      <c r="B64" s="4" t="str">
        <f>"00187788"</f>
        <v>00187788</v>
      </c>
    </row>
    <row r="65" spans="1:2" x14ac:dyDescent="0.25">
      <c r="A65" s="4">
        <v>63</v>
      </c>
      <c r="B65" s="4" t="str">
        <f>"00191057"</f>
        <v>00191057</v>
      </c>
    </row>
    <row r="66" spans="1:2" x14ac:dyDescent="0.25">
      <c r="A66" s="4">
        <v>64</v>
      </c>
      <c r="B66" s="4" t="str">
        <f>"00194165"</f>
        <v>00194165</v>
      </c>
    </row>
    <row r="67" spans="1:2" x14ac:dyDescent="0.25">
      <c r="A67" s="4">
        <v>65</v>
      </c>
      <c r="B67" s="4" t="str">
        <f>"00194174"</f>
        <v>00194174</v>
      </c>
    </row>
    <row r="68" spans="1:2" x14ac:dyDescent="0.25">
      <c r="A68" s="4">
        <v>66</v>
      </c>
      <c r="B68" s="4" t="str">
        <f>"00195938"</f>
        <v>00195938</v>
      </c>
    </row>
    <row r="69" spans="1:2" x14ac:dyDescent="0.25">
      <c r="A69" s="4">
        <v>67</v>
      </c>
      <c r="B69" s="4" t="str">
        <f>"00196295"</f>
        <v>00196295</v>
      </c>
    </row>
    <row r="70" spans="1:2" x14ac:dyDescent="0.25">
      <c r="A70" s="4">
        <v>68</v>
      </c>
      <c r="B70" s="4" t="str">
        <f>"00198403"</f>
        <v>00198403</v>
      </c>
    </row>
    <row r="71" spans="1:2" x14ac:dyDescent="0.25">
      <c r="A71" s="4">
        <v>69</v>
      </c>
      <c r="B71" s="4" t="str">
        <f>"00200481"</f>
        <v>00200481</v>
      </c>
    </row>
    <row r="72" spans="1:2" x14ac:dyDescent="0.25">
      <c r="A72" s="4">
        <v>70</v>
      </c>
      <c r="B72" s="4" t="str">
        <f>"00201796"</f>
        <v>00201796</v>
      </c>
    </row>
    <row r="73" spans="1:2" x14ac:dyDescent="0.25">
      <c r="A73" s="4">
        <v>71</v>
      </c>
      <c r="B73" s="4" t="str">
        <f>"00205261"</f>
        <v>00205261</v>
      </c>
    </row>
    <row r="74" spans="1:2" x14ac:dyDescent="0.25">
      <c r="A74" s="4">
        <v>72</v>
      </c>
      <c r="B74" s="4" t="str">
        <f>"00209269"</f>
        <v>00209269</v>
      </c>
    </row>
    <row r="75" spans="1:2" x14ac:dyDescent="0.25">
      <c r="A75" s="4">
        <v>73</v>
      </c>
      <c r="B75" s="4" t="str">
        <f>"00210221"</f>
        <v>00210221</v>
      </c>
    </row>
    <row r="76" spans="1:2" x14ac:dyDescent="0.25">
      <c r="A76" s="4">
        <v>74</v>
      </c>
      <c r="B76" s="4" t="str">
        <f>"00210387"</f>
        <v>00210387</v>
      </c>
    </row>
    <row r="77" spans="1:2" x14ac:dyDescent="0.25">
      <c r="A77" s="4">
        <v>75</v>
      </c>
      <c r="B77" s="4" t="str">
        <f>"00213475"</f>
        <v>00213475</v>
      </c>
    </row>
    <row r="78" spans="1:2" x14ac:dyDescent="0.25">
      <c r="A78" s="4">
        <v>76</v>
      </c>
      <c r="B78" s="4" t="str">
        <f>"00218497"</f>
        <v>00218497</v>
      </c>
    </row>
    <row r="79" spans="1:2" x14ac:dyDescent="0.25">
      <c r="A79" s="4">
        <v>77</v>
      </c>
      <c r="B79" s="4" t="str">
        <f>"00219093"</f>
        <v>00219093</v>
      </c>
    </row>
    <row r="80" spans="1:2" x14ac:dyDescent="0.25">
      <c r="A80" s="4">
        <v>78</v>
      </c>
      <c r="B80" s="4" t="str">
        <f>"00219229"</f>
        <v>00219229</v>
      </c>
    </row>
    <row r="81" spans="1:2" x14ac:dyDescent="0.25">
      <c r="A81" s="4">
        <v>79</v>
      </c>
      <c r="B81" s="4" t="str">
        <f>"00220412"</f>
        <v>00220412</v>
      </c>
    </row>
    <row r="82" spans="1:2" x14ac:dyDescent="0.25">
      <c r="A82" s="4">
        <v>80</v>
      </c>
      <c r="B82" s="4" t="str">
        <f>"00220742"</f>
        <v>00220742</v>
      </c>
    </row>
    <row r="83" spans="1:2" x14ac:dyDescent="0.25">
      <c r="A83" s="4">
        <v>81</v>
      </c>
      <c r="B83" s="4" t="str">
        <f>"00221502"</f>
        <v>00221502</v>
      </c>
    </row>
    <row r="84" spans="1:2" x14ac:dyDescent="0.25">
      <c r="A84" s="4">
        <v>82</v>
      </c>
      <c r="B84" s="4" t="str">
        <f>"00221892"</f>
        <v>00221892</v>
      </c>
    </row>
    <row r="85" spans="1:2" x14ac:dyDescent="0.25">
      <c r="A85" s="4">
        <v>83</v>
      </c>
      <c r="B85" s="4" t="str">
        <f>"00225222"</f>
        <v>00225222</v>
      </c>
    </row>
    <row r="86" spans="1:2" x14ac:dyDescent="0.25">
      <c r="A86" s="4">
        <v>84</v>
      </c>
      <c r="B86" s="4" t="str">
        <f>"00226687"</f>
        <v>00226687</v>
      </c>
    </row>
    <row r="87" spans="1:2" x14ac:dyDescent="0.25">
      <c r="A87" s="4">
        <v>85</v>
      </c>
      <c r="B87" s="4" t="str">
        <f>"00227404"</f>
        <v>00227404</v>
      </c>
    </row>
    <row r="88" spans="1:2" x14ac:dyDescent="0.25">
      <c r="A88" s="4">
        <v>86</v>
      </c>
      <c r="B88" s="4" t="str">
        <f>"00228940"</f>
        <v>00228940</v>
      </c>
    </row>
    <row r="89" spans="1:2" x14ac:dyDescent="0.25">
      <c r="A89" s="4">
        <v>87</v>
      </c>
      <c r="B89" s="4" t="str">
        <f>"00231412"</f>
        <v>00231412</v>
      </c>
    </row>
    <row r="90" spans="1:2" x14ac:dyDescent="0.25">
      <c r="A90" s="4">
        <v>88</v>
      </c>
      <c r="B90" s="4" t="str">
        <f>"00231659"</f>
        <v>00231659</v>
      </c>
    </row>
    <row r="91" spans="1:2" x14ac:dyDescent="0.25">
      <c r="A91" s="4">
        <v>89</v>
      </c>
      <c r="B91" s="4" t="str">
        <f>"00232158"</f>
        <v>00232158</v>
      </c>
    </row>
    <row r="92" spans="1:2" x14ac:dyDescent="0.25">
      <c r="A92" s="4">
        <v>90</v>
      </c>
      <c r="B92" s="4" t="str">
        <f>"00234285"</f>
        <v>00234285</v>
      </c>
    </row>
    <row r="93" spans="1:2" x14ac:dyDescent="0.25">
      <c r="A93" s="4">
        <v>91</v>
      </c>
      <c r="B93" s="4" t="str">
        <f>"00234374"</f>
        <v>00234374</v>
      </c>
    </row>
    <row r="94" spans="1:2" x14ac:dyDescent="0.25">
      <c r="A94" s="4">
        <v>92</v>
      </c>
      <c r="B94" s="4" t="str">
        <f>"00237407"</f>
        <v>00237407</v>
      </c>
    </row>
    <row r="95" spans="1:2" x14ac:dyDescent="0.25">
      <c r="A95" s="4">
        <v>93</v>
      </c>
      <c r="B95" s="4" t="str">
        <f>"00238567"</f>
        <v>00238567</v>
      </c>
    </row>
    <row r="96" spans="1:2" x14ac:dyDescent="0.25">
      <c r="A96" s="4">
        <v>94</v>
      </c>
      <c r="B96" s="4" t="str">
        <f>"00238691"</f>
        <v>00238691</v>
      </c>
    </row>
    <row r="97" spans="1:2" x14ac:dyDescent="0.25">
      <c r="A97" s="4">
        <v>95</v>
      </c>
      <c r="B97" s="4" t="str">
        <f>"00240494"</f>
        <v>00240494</v>
      </c>
    </row>
    <row r="98" spans="1:2" x14ac:dyDescent="0.25">
      <c r="A98" s="4">
        <v>96</v>
      </c>
      <c r="B98" s="4" t="str">
        <f>"00240840"</f>
        <v>00240840</v>
      </c>
    </row>
    <row r="99" spans="1:2" x14ac:dyDescent="0.25">
      <c r="A99" s="4">
        <v>97</v>
      </c>
      <c r="B99" s="4" t="str">
        <f>"00244939"</f>
        <v>00244939</v>
      </c>
    </row>
    <row r="100" spans="1:2" x14ac:dyDescent="0.25">
      <c r="A100" s="4">
        <v>98</v>
      </c>
      <c r="B100" s="4" t="str">
        <f>"00246431"</f>
        <v>00246431</v>
      </c>
    </row>
    <row r="101" spans="1:2" x14ac:dyDescent="0.25">
      <c r="A101" s="4">
        <v>99</v>
      </c>
      <c r="B101" s="4" t="str">
        <f>"00247230"</f>
        <v>00247230</v>
      </c>
    </row>
    <row r="102" spans="1:2" x14ac:dyDescent="0.25">
      <c r="A102" s="4">
        <v>100</v>
      </c>
      <c r="B102" s="4" t="str">
        <f>"00248350"</f>
        <v>00248350</v>
      </c>
    </row>
    <row r="103" spans="1:2" x14ac:dyDescent="0.25">
      <c r="A103" s="4">
        <v>101</v>
      </c>
      <c r="B103" s="4" t="str">
        <f>"00248395"</f>
        <v>00248395</v>
      </c>
    </row>
    <row r="104" spans="1:2" x14ac:dyDescent="0.25">
      <c r="A104" s="4">
        <v>102</v>
      </c>
      <c r="B104" s="4" t="str">
        <f>"00252023"</f>
        <v>00252023</v>
      </c>
    </row>
    <row r="105" spans="1:2" x14ac:dyDescent="0.25">
      <c r="A105" s="4">
        <v>103</v>
      </c>
      <c r="B105" s="4" t="str">
        <f>"00256476"</f>
        <v>00256476</v>
      </c>
    </row>
    <row r="106" spans="1:2" x14ac:dyDescent="0.25">
      <c r="A106" s="4">
        <v>104</v>
      </c>
      <c r="B106" s="4" t="str">
        <f>"00256786"</f>
        <v>00256786</v>
      </c>
    </row>
    <row r="107" spans="1:2" x14ac:dyDescent="0.25">
      <c r="A107" s="4">
        <v>105</v>
      </c>
      <c r="B107" s="4" t="str">
        <f>"00257826"</f>
        <v>00257826</v>
      </c>
    </row>
    <row r="108" spans="1:2" x14ac:dyDescent="0.25">
      <c r="A108" s="4">
        <v>106</v>
      </c>
      <c r="B108" s="4" t="str">
        <f>"00259806"</f>
        <v>00259806</v>
      </c>
    </row>
    <row r="109" spans="1:2" x14ac:dyDescent="0.25">
      <c r="A109" s="4">
        <v>107</v>
      </c>
      <c r="B109" s="4" t="str">
        <f>"00263432"</f>
        <v>00263432</v>
      </c>
    </row>
    <row r="110" spans="1:2" x14ac:dyDescent="0.25">
      <c r="A110" s="4">
        <v>108</v>
      </c>
      <c r="B110" s="4" t="str">
        <f>"00268075"</f>
        <v>00268075</v>
      </c>
    </row>
    <row r="111" spans="1:2" x14ac:dyDescent="0.25">
      <c r="A111" s="4">
        <v>109</v>
      </c>
      <c r="B111" s="4" t="str">
        <f>"00268268"</f>
        <v>00268268</v>
      </c>
    </row>
    <row r="112" spans="1:2" x14ac:dyDescent="0.25">
      <c r="A112" s="4">
        <v>110</v>
      </c>
      <c r="B112" s="4" t="str">
        <f>"00269575"</f>
        <v>00269575</v>
      </c>
    </row>
    <row r="113" spans="1:2" x14ac:dyDescent="0.25">
      <c r="A113" s="4">
        <v>111</v>
      </c>
      <c r="B113" s="4" t="str">
        <f>"00270100"</f>
        <v>00270100</v>
      </c>
    </row>
    <row r="114" spans="1:2" x14ac:dyDescent="0.25">
      <c r="A114" s="4">
        <v>112</v>
      </c>
      <c r="B114" s="4" t="str">
        <f>"00272127"</f>
        <v>00272127</v>
      </c>
    </row>
    <row r="115" spans="1:2" x14ac:dyDescent="0.25">
      <c r="A115" s="4">
        <v>113</v>
      </c>
      <c r="B115" s="4" t="str">
        <f>"00272668"</f>
        <v>00272668</v>
      </c>
    </row>
    <row r="116" spans="1:2" x14ac:dyDescent="0.25">
      <c r="A116" s="4">
        <v>114</v>
      </c>
      <c r="B116" s="4" t="str">
        <f>"00273589"</f>
        <v>00273589</v>
      </c>
    </row>
    <row r="117" spans="1:2" x14ac:dyDescent="0.25">
      <c r="A117" s="4">
        <v>115</v>
      </c>
      <c r="B117" s="4" t="str">
        <f>"00276058"</f>
        <v>00276058</v>
      </c>
    </row>
    <row r="118" spans="1:2" x14ac:dyDescent="0.25">
      <c r="A118" s="4">
        <v>116</v>
      </c>
      <c r="B118" s="4" t="str">
        <f>"00277504"</f>
        <v>00277504</v>
      </c>
    </row>
    <row r="119" spans="1:2" x14ac:dyDescent="0.25">
      <c r="A119" s="4">
        <v>117</v>
      </c>
      <c r="B119" s="4" t="str">
        <f>"00277993"</f>
        <v>00277993</v>
      </c>
    </row>
    <row r="120" spans="1:2" x14ac:dyDescent="0.25">
      <c r="A120" s="4">
        <v>118</v>
      </c>
      <c r="B120" s="4" t="str">
        <f>"00278263"</f>
        <v>00278263</v>
      </c>
    </row>
    <row r="121" spans="1:2" x14ac:dyDescent="0.25">
      <c r="A121" s="4">
        <v>119</v>
      </c>
      <c r="B121" s="4" t="str">
        <f>"00279328"</f>
        <v>00279328</v>
      </c>
    </row>
    <row r="122" spans="1:2" x14ac:dyDescent="0.25">
      <c r="A122" s="4">
        <v>120</v>
      </c>
      <c r="B122" s="4" t="str">
        <f>"00279586"</f>
        <v>00279586</v>
      </c>
    </row>
    <row r="123" spans="1:2" x14ac:dyDescent="0.25">
      <c r="A123" s="4">
        <v>121</v>
      </c>
      <c r="B123" s="4" t="str">
        <f>"00281278"</f>
        <v>00281278</v>
      </c>
    </row>
    <row r="124" spans="1:2" x14ac:dyDescent="0.25">
      <c r="A124" s="4">
        <v>122</v>
      </c>
      <c r="B124" s="4" t="str">
        <f>"00283891"</f>
        <v>00283891</v>
      </c>
    </row>
    <row r="125" spans="1:2" x14ac:dyDescent="0.25">
      <c r="A125" s="4">
        <v>123</v>
      </c>
      <c r="B125" s="4" t="str">
        <f>"00284454"</f>
        <v>00284454</v>
      </c>
    </row>
    <row r="126" spans="1:2" x14ac:dyDescent="0.25">
      <c r="A126" s="4">
        <v>124</v>
      </c>
      <c r="B126" s="4" t="str">
        <f>"00284897"</f>
        <v>00284897</v>
      </c>
    </row>
    <row r="127" spans="1:2" x14ac:dyDescent="0.25">
      <c r="A127" s="4">
        <v>125</v>
      </c>
      <c r="B127" s="4" t="str">
        <f>"00285106"</f>
        <v>00285106</v>
      </c>
    </row>
    <row r="128" spans="1:2" x14ac:dyDescent="0.25">
      <c r="A128" s="4">
        <v>126</v>
      </c>
      <c r="B128" s="4" t="str">
        <f>"00285358"</f>
        <v>00285358</v>
      </c>
    </row>
    <row r="129" spans="1:2" x14ac:dyDescent="0.25">
      <c r="A129" s="4">
        <v>127</v>
      </c>
      <c r="B129" s="4" t="str">
        <f>"00288172"</f>
        <v>00288172</v>
      </c>
    </row>
    <row r="130" spans="1:2" x14ac:dyDescent="0.25">
      <c r="A130" s="4">
        <v>128</v>
      </c>
      <c r="B130" s="4" t="str">
        <f>"00290536"</f>
        <v>00290536</v>
      </c>
    </row>
    <row r="131" spans="1:2" x14ac:dyDescent="0.25">
      <c r="A131" s="4">
        <v>129</v>
      </c>
      <c r="B131" s="4" t="str">
        <f>"00291546"</f>
        <v>00291546</v>
      </c>
    </row>
    <row r="132" spans="1:2" x14ac:dyDescent="0.25">
      <c r="A132" s="4">
        <v>130</v>
      </c>
      <c r="B132" s="4" t="str">
        <f>"00291898"</f>
        <v>00291898</v>
      </c>
    </row>
    <row r="133" spans="1:2" x14ac:dyDescent="0.25">
      <c r="A133" s="4">
        <v>131</v>
      </c>
      <c r="B133" s="4" t="str">
        <f>"00292026"</f>
        <v>00292026</v>
      </c>
    </row>
    <row r="134" spans="1:2" x14ac:dyDescent="0.25">
      <c r="A134" s="4">
        <v>132</v>
      </c>
      <c r="B134" s="4" t="str">
        <f>"00295921"</f>
        <v>00295921</v>
      </c>
    </row>
    <row r="135" spans="1:2" x14ac:dyDescent="0.25">
      <c r="A135" s="4">
        <v>133</v>
      </c>
      <c r="B135" s="4" t="str">
        <f>"00298530"</f>
        <v>00298530</v>
      </c>
    </row>
    <row r="136" spans="1:2" x14ac:dyDescent="0.25">
      <c r="A136" s="4">
        <v>134</v>
      </c>
      <c r="B136" s="4" t="str">
        <f>"00301341"</f>
        <v>00301341</v>
      </c>
    </row>
    <row r="137" spans="1:2" x14ac:dyDescent="0.25">
      <c r="A137" s="4">
        <v>135</v>
      </c>
      <c r="B137" s="4" t="str">
        <f>"00302097"</f>
        <v>00302097</v>
      </c>
    </row>
    <row r="138" spans="1:2" x14ac:dyDescent="0.25">
      <c r="A138" s="4">
        <v>136</v>
      </c>
      <c r="B138" s="4" t="str">
        <f>"00302929"</f>
        <v>00302929</v>
      </c>
    </row>
    <row r="139" spans="1:2" x14ac:dyDescent="0.25">
      <c r="A139" s="4">
        <v>137</v>
      </c>
      <c r="B139" s="4" t="str">
        <f>"00303297"</f>
        <v>00303297</v>
      </c>
    </row>
    <row r="140" spans="1:2" x14ac:dyDescent="0.25">
      <c r="A140" s="4">
        <v>138</v>
      </c>
      <c r="B140" s="4" t="str">
        <f>"00304215"</f>
        <v>00304215</v>
      </c>
    </row>
    <row r="141" spans="1:2" x14ac:dyDescent="0.25">
      <c r="A141" s="4">
        <v>139</v>
      </c>
      <c r="B141" s="4" t="str">
        <f>"00306410"</f>
        <v>00306410</v>
      </c>
    </row>
    <row r="142" spans="1:2" x14ac:dyDescent="0.25">
      <c r="A142" s="4">
        <v>140</v>
      </c>
      <c r="B142" s="4" t="str">
        <f>"00307861"</f>
        <v>00307861</v>
      </c>
    </row>
    <row r="143" spans="1:2" x14ac:dyDescent="0.25">
      <c r="A143" s="4">
        <v>141</v>
      </c>
      <c r="B143" s="4" t="str">
        <f>"00312935"</f>
        <v>00312935</v>
      </c>
    </row>
    <row r="144" spans="1:2" x14ac:dyDescent="0.25">
      <c r="A144" s="4">
        <v>142</v>
      </c>
      <c r="B144" s="4" t="str">
        <f>"00313268"</f>
        <v>00313268</v>
      </c>
    </row>
    <row r="145" spans="1:2" x14ac:dyDescent="0.25">
      <c r="A145" s="4">
        <v>143</v>
      </c>
      <c r="B145" s="4" t="str">
        <f>"00313652"</f>
        <v>00313652</v>
      </c>
    </row>
    <row r="146" spans="1:2" x14ac:dyDescent="0.25">
      <c r="A146" s="4">
        <v>144</v>
      </c>
      <c r="B146" s="4" t="str">
        <f>"00314492"</f>
        <v>00314492</v>
      </c>
    </row>
    <row r="147" spans="1:2" x14ac:dyDescent="0.25">
      <c r="A147" s="4">
        <v>145</v>
      </c>
      <c r="B147" s="4" t="str">
        <f>"00319398"</f>
        <v>00319398</v>
      </c>
    </row>
    <row r="148" spans="1:2" x14ac:dyDescent="0.25">
      <c r="A148" s="4">
        <v>146</v>
      </c>
      <c r="B148" s="4" t="str">
        <f>"00320713"</f>
        <v>00320713</v>
      </c>
    </row>
    <row r="149" spans="1:2" x14ac:dyDescent="0.25">
      <c r="A149" s="4">
        <v>147</v>
      </c>
      <c r="B149" s="4" t="str">
        <f>"00321288"</f>
        <v>00321288</v>
      </c>
    </row>
    <row r="150" spans="1:2" x14ac:dyDescent="0.25">
      <c r="A150" s="4">
        <v>148</v>
      </c>
      <c r="B150" s="4" t="str">
        <f>"00321352"</f>
        <v>00321352</v>
      </c>
    </row>
    <row r="151" spans="1:2" x14ac:dyDescent="0.25">
      <c r="A151" s="4">
        <v>149</v>
      </c>
      <c r="B151" s="4" t="str">
        <f>"00322436"</f>
        <v>00322436</v>
      </c>
    </row>
    <row r="152" spans="1:2" x14ac:dyDescent="0.25">
      <c r="A152" s="4">
        <v>150</v>
      </c>
      <c r="B152" s="4" t="str">
        <f>"00324511"</f>
        <v>00324511</v>
      </c>
    </row>
    <row r="153" spans="1:2" x14ac:dyDescent="0.25">
      <c r="A153" s="4">
        <v>151</v>
      </c>
      <c r="B153" s="4" t="str">
        <f>"00326920"</f>
        <v>00326920</v>
      </c>
    </row>
    <row r="154" spans="1:2" x14ac:dyDescent="0.25">
      <c r="A154" s="4">
        <v>152</v>
      </c>
      <c r="B154" s="4" t="str">
        <f>"00331324"</f>
        <v>00331324</v>
      </c>
    </row>
    <row r="155" spans="1:2" x14ac:dyDescent="0.25">
      <c r="A155" s="4">
        <v>153</v>
      </c>
      <c r="B155" s="4" t="str">
        <f>"00333680"</f>
        <v>00333680</v>
      </c>
    </row>
    <row r="156" spans="1:2" x14ac:dyDescent="0.25">
      <c r="A156" s="4">
        <v>154</v>
      </c>
      <c r="B156" s="4" t="str">
        <f>"00333981"</f>
        <v>00333981</v>
      </c>
    </row>
    <row r="157" spans="1:2" x14ac:dyDescent="0.25">
      <c r="A157" s="4">
        <v>155</v>
      </c>
      <c r="B157" s="4" t="str">
        <f>"00334105"</f>
        <v>00334105</v>
      </c>
    </row>
    <row r="158" spans="1:2" x14ac:dyDescent="0.25">
      <c r="A158" s="4">
        <v>156</v>
      </c>
      <c r="B158" s="4" t="str">
        <f>"00334634"</f>
        <v>00334634</v>
      </c>
    </row>
    <row r="159" spans="1:2" x14ac:dyDescent="0.25">
      <c r="A159" s="4">
        <v>157</v>
      </c>
      <c r="B159" s="4" t="str">
        <f>"00334737"</f>
        <v>00334737</v>
      </c>
    </row>
    <row r="160" spans="1:2" x14ac:dyDescent="0.25">
      <c r="A160" s="4">
        <v>158</v>
      </c>
      <c r="B160" s="4" t="str">
        <f>"00334885"</f>
        <v>00334885</v>
      </c>
    </row>
    <row r="161" spans="1:2" x14ac:dyDescent="0.25">
      <c r="A161" s="4">
        <v>159</v>
      </c>
      <c r="B161" s="4" t="str">
        <f>"00335258"</f>
        <v>00335258</v>
      </c>
    </row>
    <row r="162" spans="1:2" x14ac:dyDescent="0.25">
      <c r="A162" s="4">
        <v>160</v>
      </c>
      <c r="B162" s="4" t="str">
        <f>"00335303"</f>
        <v>00335303</v>
      </c>
    </row>
    <row r="163" spans="1:2" x14ac:dyDescent="0.25">
      <c r="A163" s="4">
        <v>161</v>
      </c>
      <c r="B163" s="4" t="str">
        <f>"00335924"</f>
        <v>00335924</v>
      </c>
    </row>
    <row r="164" spans="1:2" x14ac:dyDescent="0.25">
      <c r="A164" s="4">
        <v>162</v>
      </c>
      <c r="B164" s="4" t="str">
        <f>"00336026"</f>
        <v>00336026</v>
      </c>
    </row>
    <row r="165" spans="1:2" x14ac:dyDescent="0.25">
      <c r="A165" s="4">
        <v>163</v>
      </c>
      <c r="B165" s="4" t="str">
        <f>"00337506"</f>
        <v>00337506</v>
      </c>
    </row>
    <row r="166" spans="1:2" x14ac:dyDescent="0.25">
      <c r="A166" s="4">
        <v>164</v>
      </c>
      <c r="B166" s="4" t="str">
        <f>"00337643"</f>
        <v>00337643</v>
      </c>
    </row>
    <row r="167" spans="1:2" x14ac:dyDescent="0.25">
      <c r="A167" s="4">
        <v>165</v>
      </c>
      <c r="B167" s="4" t="str">
        <f>"00339324"</f>
        <v>00339324</v>
      </c>
    </row>
    <row r="168" spans="1:2" x14ac:dyDescent="0.25">
      <c r="A168" s="4">
        <v>166</v>
      </c>
      <c r="B168" s="4" t="str">
        <f>"00341135"</f>
        <v>00341135</v>
      </c>
    </row>
    <row r="169" spans="1:2" x14ac:dyDescent="0.25">
      <c r="A169" s="4">
        <v>167</v>
      </c>
      <c r="B169" s="4" t="str">
        <f>"00343253"</f>
        <v>00343253</v>
      </c>
    </row>
    <row r="170" spans="1:2" x14ac:dyDescent="0.25">
      <c r="A170" s="4">
        <v>168</v>
      </c>
      <c r="B170" s="4" t="str">
        <f>"00343842"</f>
        <v>00343842</v>
      </c>
    </row>
    <row r="171" spans="1:2" x14ac:dyDescent="0.25">
      <c r="A171" s="4">
        <v>169</v>
      </c>
      <c r="B171" s="4" t="str">
        <f>"00348978"</f>
        <v>00348978</v>
      </c>
    </row>
    <row r="172" spans="1:2" x14ac:dyDescent="0.25">
      <c r="A172" s="4">
        <v>170</v>
      </c>
      <c r="B172" s="4" t="str">
        <f>"00352936"</f>
        <v>00352936</v>
      </c>
    </row>
    <row r="173" spans="1:2" x14ac:dyDescent="0.25">
      <c r="A173" s="4">
        <v>171</v>
      </c>
      <c r="B173" s="4" t="str">
        <f>"00355455"</f>
        <v>00355455</v>
      </c>
    </row>
    <row r="174" spans="1:2" x14ac:dyDescent="0.25">
      <c r="A174" s="4">
        <v>172</v>
      </c>
      <c r="B174" s="4" t="str">
        <f>"00357815"</f>
        <v>00357815</v>
      </c>
    </row>
    <row r="175" spans="1:2" x14ac:dyDescent="0.25">
      <c r="A175" s="4">
        <v>173</v>
      </c>
      <c r="B175" s="4" t="str">
        <f>"00360152"</f>
        <v>00360152</v>
      </c>
    </row>
    <row r="176" spans="1:2" x14ac:dyDescent="0.25">
      <c r="A176" s="4">
        <v>174</v>
      </c>
      <c r="B176" s="4" t="str">
        <f>"00364168"</f>
        <v>00364168</v>
      </c>
    </row>
    <row r="177" spans="1:2" x14ac:dyDescent="0.25">
      <c r="A177" s="4">
        <v>175</v>
      </c>
      <c r="B177" s="4" t="str">
        <f>"00365893"</f>
        <v>00365893</v>
      </c>
    </row>
    <row r="178" spans="1:2" x14ac:dyDescent="0.25">
      <c r="A178" s="4">
        <v>176</v>
      </c>
      <c r="B178" s="4" t="str">
        <f>"00368923"</f>
        <v>00368923</v>
      </c>
    </row>
    <row r="179" spans="1:2" x14ac:dyDescent="0.25">
      <c r="A179" s="4">
        <v>177</v>
      </c>
      <c r="B179" s="4" t="str">
        <f>"00370244"</f>
        <v>00370244</v>
      </c>
    </row>
    <row r="180" spans="1:2" x14ac:dyDescent="0.25">
      <c r="A180" s="4">
        <v>178</v>
      </c>
      <c r="B180" s="4" t="str">
        <f>"00370846"</f>
        <v>00370846</v>
      </c>
    </row>
    <row r="181" spans="1:2" x14ac:dyDescent="0.25">
      <c r="A181" s="4">
        <v>179</v>
      </c>
      <c r="B181" s="4" t="str">
        <f>"00372199"</f>
        <v>00372199</v>
      </c>
    </row>
    <row r="182" spans="1:2" x14ac:dyDescent="0.25">
      <c r="A182" s="4">
        <v>180</v>
      </c>
      <c r="B182" s="4" t="str">
        <f>"00374957"</f>
        <v>00374957</v>
      </c>
    </row>
    <row r="183" spans="1:2" x14ac:dyDescent="0.25">
      <c r="A183" s="4">
        <v>181</v>
      </c>
      <c r="B183" s="4" t="str">
        <f>"00375526"</f>
        <v>00375526</v>
      </c>
    </row>
    <row r="184" spans="1:2" x14ac:dyDescent="0.25">
      <c r="A184" s="4">
        <v>182</v>
      </c>
      <c r="B184" s="4" t="str">
        <f>"00380322"</f>
        <v>00380322</v>
      </c>
    </row>
    <row r="185" spans="1:2" x14ac:dyDescent="0.25">
      <c r="A185" s="4">
        <v>183</v>
      </c>
      <c r="B185" s="4" t="str">
        <f>"00385244"</f>
        <v>00385244</v>
      </c>
    </row>
    <row r="186" spans="1:2" x14ac:dyDescent="0.25">
      <c r="A186" s="4">
        <v>184</v>
      </c>
      <c r="B186" s="4" t="str">
        <f>"00385389"</f>
        <v>00385389</v>
      </c>
    </row>
    <row r="187" spans="1:2" x14ac:dyDescent="0.25">
      <c r="A187" s="4">
        <v>185</v>
      </c>
      <c r="B187" s="4" t="str">
        <f>"00395859"</f>
        <v>00395859</v>
      </c>
    </row>
    <row r="188" spans="1:2" x14ac:dyDescent="0.25">
      <c r="A188" s="4">
        <v>186</v>
      </c>
      <c r="B188" s="4" t="str">
        <f>"00396788"</f>
        <v>00396788</v>
      </c>
    </row>
    <row r="189" spans="1:2" x14ac:dyDescent="0.25">
      <c r="A189" s="4">
        <v>187</v>
      </c>
      <c r="B189" s="4" t="str">
        <f>"00400253"</f>
        <v>00400253</v>
      </c>
    </row>
    <row r="190" spans="1:2" x14ac:dyDescent="0.25">
      <c r="A190" s="4">
        <v>188</v>
      </c>
      <c r="B190" s="4" t="str">
        <f>"00400274"</f>
        <v>00400274</v>
      </c>
    </row>
    <row r="191" spans="1:2" x14ac:dyDescent="0.25">
      <c r="A191" s="4">
        <v>189</v>
      </c>
      <c r="B191" s="4" t="str">
        <f>"00405193"</f>
        <v>00405193</v>
      </c>
    </row>
    <row r="192" spans="1:2" x14ac:dyDescent="0.25">
      <c r="A192" s="4">
        <v>190</v>
      </c>
      <c r="B192" s="4" t="str">
        <f>"00410451"</f>
        <v>00410451</v>
      </c>
    </row>
    <row r="193" spans="1:2" x14ac:dyDescent="0.25">
      <c r="A193" s="4">
        <v>191</v>
      </c>
      <c r="B193" s="4" t="str">
        <f>"00410741"</f>
        <v>00410741</v>
      </c>
    </row>
    <row r="194" spans="1:2" x14ac:dyDescent="0.25">
      <c r="A194" s="4">
        <v>192</v>
      </c>
      <c r="B194" s="4" t="str">
        <f>"00411492"</f>
        <v>00411492</v>
      </c>
    </row>
    <row r="195" spans="1:2" x14ac:dyDescent="0.25">
      <c r="A195" s="4">
        <v>193</v>
      </c>
      <c r="B195" s="4" t="str">
        <f>"00416662"</f>
        <v>00416662</v>
      </c>
    </row>
    <row r="196" spans="1:2" x14ac:dyDescent="0.25">
      <c r="A196" s="4">
        <v>194</v>
      </c>
      <c r="B196" s="4" t="str">
        <f>"00420154"</f>
        <v>00420154</v>
      </c>
    </row>
    <row r="197" spans="1:2" x14ac:dyDescent="0.25">
      <c r="A197" s="4">
        <v>195</v>
      </c>
      <c r="B197" s="4" t="str">
        <f>"00425076"</f>
        <v>00425076</v>
      </c>
    </row>
    <row r="198" spans="1:2" x14ac:dyDescent="0.25">
      <c r="A198" s="4">
        <v>196</v>
      </c>
      <c r="B198" s="4" t="str">
        <f>"00425924"</f>
        <v>00425924</v>
      </c>
    </row>
    <row r="199" spans="1:2" x14ac:dyDescent="0.25">
      <c r="A199" s="4">
        <v>197</v>
      </c>
      <c r="B199" s="4" t="str">
        <f>"00426124"</f>
        <v>00426124</v>
      </c>
    </row>
    <row r="200" spans="1:2" x14ac:dyDescent="0.25">
      <c r="A200" s="4">
        <v>198</v>
      </c>
      <c r="B200" s="4" t="str">
        <f>"00428048"</f>
        <v>00428048</v>
      </c>
    </row>
    <row r="201" spans="1:2" x14ac:dyDescent="0.25">
      <c r="A201" s="4">
        <v>199</v>
      </c>
      <c r="B201" s="4" t="str">
        <f>"00429820"</f>
        <v>00429820</v>
      </c>
    </row>
    <row r="202" spans="1:2" x14ac:dyDescent="0.25">
      <c r="A202" s="4">
        <v>200</v>
      </c>
      <c r="B202" s="4" t="str">
        <f>"00429997"</f>
        <v>00429997</v>
      </c>
    </row>
    <row r="203" spans="1:2" x14ac:dyDescent="0.25">
      <c r="A203" s="4">
        <v>201</v>
      </c>
      <c r="B203" s="4" t="str">
        <f>"00432362"</f>
        <v>00432362</v>
      </c>
    </row>
    <row r="204" spans="1:2" x14ac:dyDescent="0.25">
      <c r="A204" s="4">
        <v>202</v>
      </c>
      <c r="B204" s="4" t="str">
        <f>"00433992"</f>
        <v>00433992</v>
      </c>
    </row>
    <row r="205" spans="1:2" x14ac:dyDescent="0.25">
      <c r="A205" s="4">
        <v>203</v>
      </c>
      <c r="B205" s="4" t="str">
        <f>"00435055"</f>
        <v>00435055</v>
      </c>
    </row>
    <row r="206" spans="1:2" x14ac:dyDescent="0.25">
      <c r="A206" s="4">
        <v>204</v>
      </c>
      <c r="B206" s="4" t="str">
        <f>"00435134"</f>
        <v>00435134</v>
      </c>
    </row>
    <row r="207" spans="1:2" x14ac:dyDescent="0.25">
      <c r="A207" s="4">
        <v>205</v>
      </c>
      <c r="B207" s="4" t="str">
        <f>"00436092"</f>
        <v>00436092</v>
      </c>
    </row>
    <row r="208" spans="1:2" x14ac:dyDescent="0.25">
      <c r="A208" s="4">
        <v>206</v>
      </c>
      <c r="B208" s="4" t="str">
        <f>"00436754"</f>
        <v>00436754</v>
      </c>
    </row>
    <row r="209" spans="1:2" x14ac:dyDescent="0.25">
      <c r="A209" s="4">
        <v>207</v>
      </c>
      <c r="B209" s="4" t="str">
        <f>"00437562"</f>
        <v>00437562</v>
      </c>
    </row>
    <row r="210" spans="1:2" x14ac:dyDescent="0.25">
      <c r="A210" s="4">
        <v>208</v>
      </c>
      <c r="B210" s="4" t="str">
        <f>"00437840"</f>
        <v>00437840</v>
      </c>
    </row>
    <row r="211" spans="1:2" x14ac:dyDescent="0.25">
      <c r="A211" s="4">
        <v>209</v>
      </c>
      <c r="B211" s="4" t="str">
        <f>"00437931"</f>
        <v>00437931</v>
      </c>
    </row>
    <row r="212" spans="1:2" x14ac:dyDescent="0.25">
      <c r="A212" s="4">
        <v>210</v>
      </c>
      <c r="B212" s="4" t="str">
        <f>"00438078"</f>
        <v>00438078</v>
      </c>
    </row>
    <row r="213" spans="1:2" x14ac:dyDescent="0.25">
      <c r="A213" s="4">
        <v>211</v>
      </c>
      <c r="B213" s="4" t="str">
        <f>"00438860"</f>
        <v>00438860</v>
      </c>
    </row>
    <row r="214" spans="1:2" x14ac:dyDescent="0.25">
      <c r="A214" s="4">
        <v>212</v>
      </c>
      <c r="B214" s="4" t="str">
        <f>"00439024"</f>
        <v>00439024</v>
      </c>
    </row>
    <row r="215" spans="1:2" x14ac:dyDescent="0.25">
      <c r="A215" s="4">
        <v>213</v>
      </c>
      <c r="B215" s="4" t="str">
        <f>"00439151"</f>
        <v>00439151</v>
      </c>
    </row>
    <row r="216" spans="1:2" x14ac:dyDescent="0.25">
      <c r="A216" s="4">
        <v>214</v>
      </c>
      <c r="B216" s="4" t="str">
        <f>"00439668"</f>
        <v>00439668</v>
      </c>
    </row>
    <row r="217" spans="1:2" x14ac:dyDescent="0.25">
      <c r="A217" s="4">
        <v>215</v>
      </c>
      <c r="B217" s="4" t="str">
        <f>"00439947"</f>
        <v>00439947</v>
      </c>
    </row>
    <row r="218" spans="1:2" x14ac:dyDescent="0.25">
      <c r="A218" s="4">
        <v>216</v>
      </c>
      <c r="B218" s="4" t="str">
        <f>"00440110"</f>
        <v>00440110</v>
      </c>
    </row>
    <row r="219" spans="1:2" x14ac:dyDescent="0.25">
      <c r="A219" s="4">
        <v>217</v>
      </c>
      <c r="B219" s="4" t="str">
        <f>"00440221"</f>
        <v>00440221</v>
      </c>
    </row>
    <row r="220" spans="1:2" x14ac:dyDescent="0.25">
      <c r="A220" s="4">
        <v>218</v>
      </c>
      <c r="B220" s="4" t="str">
        <f>"00440306"</f>
        <v>00440306</v>
      </c>
    </row>
    <row r="221" spans="1:2" x14ac:dyDescent="0.25">
      <c r="A221" s="4">
        <v>219</v>
      </c>
      <c r="B221" s="4" t="str">
        <f>"00440312"</f>
        <v>00440312</v>
      </c>
    </row>
    <row r="222" spans="1:2" x14ac:dyDescent="0.25">
      <c r="A222" s="4">
        <v>220</v>
      </c>
      <c r="B222" s="4" t="str">
        <f>"00440406"</f>
        <v>00440406</v>
      </c>
    </row>
    <row r="223" spans="1:2" x14ac:dyDescent="0.25">
      <c r="A223" s="4">
        <v>221</v>
      </c>
      <c r="B223" s="4" t="str">
        <f>"00440719"</f>
        <v>00440719</v>
      </c>
    </row>
    <row r="224" spans="1:2" x14ac:dyDescent="0.25">
      <c r="A224" s="4">
        <v>222</v>
      </c>
      <c r="B224" s="4" t="str">
        <f>"00440721"</f>
        <v>00440721</v>
      </c>
    </row>
    <row r="225" spans="1:2" x14ac:dyDescent="0.25">
      <c r="A225" s="4">
        <v>223</v>
      </c>
      <c r="B225" s="4" t="str">
        <f>"00440813"</f>
        <v>00440813</v>
      </c>
    </row>
    <row r="226" spans="1:2" x14ac:dyDescent="0.25">
      <c r="A226" s="4">
        <v>224</v>
      </c>
      <c r="B226" s="4" t="str">
        <f>"00440857"</f>
        <v>00440857</v>
      </c>
    </row>
    <row r="227" spans="1:2" x14ac:dyDescent="0.25">
      <c r="A227" s="4">
        <v>225</v>
      </c>
      <c r="B227" s="4" t="str">
        <f>"00441044"</f>
        <v>00441044</v>
      </c>
    </row>
    <row r="228" spans="1:2" x14ac:dyDescent="0.25">
      <c r="A228" s="4">
        <v>226</v>
      </c>
      <c r="B228" s="4" t="str">
        <f>"00441152"</f>
        <v>00441152</v>
      </c>
    </row>
    <row r="229" spans="1:2" x14ac:dyDescent="0.25">
      <c r="A229" s="4">
        <v>227</v>
      </c>
      <c r="B229" s="4" t="str">
        <f>"00441287"</f>
        <v>00441287</v>
      </c>
    </row>
    <row r="230" spans="1:2" x14ac:dyDescent="0.25">
      <c r="A230" s="4">
        <v>228</v>
      </c>
      <c r="B230" s="4" t="str">
        <f>"00441289"</f>
        <v>00441289</v>
      </c>
    </row>
    <row r="231" spans="1:2" x14ac:dyDescent="0.25">
      <c r="A231" s="4">
        <v>229</v>
      </c>
      <c r="B231" s="4" t="str">
        <f>"00441304"</f>
        <v>00441304</v>
      </c>
    </row>
    <row r="232" spans="1:2" x14ac:dyDescent="0.25">
      <c r="A232" s="4">
        <v>230</v>
      </c>
      <c r="B232" s="4" t="str">
        <f>"00441355"</f>
        <v>00441355</v>
      </c>
    </row>
    <row r="233" spans="1:2" x14ac:dyDescent="0.25">
      <c r="A233" s="4">
        <v>231</v>
      </c>
      <c r="B233" s="4" t="str">
        <f>"00441461"</f>
        <v>00441461</v>
      </c>
    </row>
    <row r="234" spans="1:2" x14ac:dyDescent="0.25">
      <c r="A234" s="4">
        <v>232</v>
      </c>
      <c r="B234" s="4" t="str">
        <f>"00441469"</f>
        <v>00441469</v>
      </c>
    </row>
    <row r="235" spans="1:2" x14ac:dyDescent="0.25">
      <c r="A235" s="4">
        <v>233</v>
      </c>
      <c r="B235" s="4" t="str">
        <f>"00441783"</f>
        <v>00441783</v>
      </c>
    </row>
    <row r="236" spans="1:2" x14ac:dyDescent="0.25">
      <c r="A236" s="4">
        <v>234</v>
      </c>
      <c r="B236" s="4" t="str">
        <f>"00441788"</f>
        <v>00441788</v>
      </c>
    </row>
    <row r="237" spans="1:2" x14ac:dyDescent="0.25">
      <c r="A237" s="4">
        <v>235</v>
      </c>
      <c r="B237" s="4" t="str">
        <f>"00441793"</f>
        <v>00441793</v>
      </c>
    </row>
    <row r="238" spans="1:2" x14ac:dyDescent="0.25">
      <c r="A238" s="4">
        <v>236</v>
      </c>
      <c r="B238" s="4" t="str">
        <f>"00441868"</f>
        <v>00441868</v>
      </c>
    </row>
    <row r="239" spans="1:2" x14ac:dyDescent="0.25">
      <c r="A239" s="4">
        <v>237</v>
      </c>
      <c r="B239" s="4" t="str">
        <f>"00441870"</f>
        <v>00441870</v>
      </c>
    </row>
    <row r="240" spans="1:2" x14ac:dyDescent="0.25">
      <c r="A240" s="4">
        <v>238</v>
      </c>
      <c r="B240" s="4" t="str">
        <f>"00442021"</f>
        <v>00442021</v>
      </c>
    </row>
    <row r="241" spans="1:2" x14ac:dyDescent="0.25">
      <c r="A241" s="4">
        <v>239</v>
      </c>
      <c r="B241" s="4" t="str">
        <f>"00442141"</f>
        <v>00442141</v>
      </c>
    </row>
    <row r="242" spans="1:2" x14ac:dyDescent="0.25">
      <c r="A242" s="4">
        <v>240</v>
      </c>
      <c r="B242" s="4" t="str">
        <f>"00442170"</f>
        <v>00442170</v>
      </c>
    </row>
    <row r="243" spans="1:2" x14ac:dyDescent="0.25">
      <c r="A243" s="4">
        <v>241</v>
      </c>
      <c r="B243" s="4" t="str">
        <f>"00442264"</f>
        <v>00442264</v>
      </c>
    </row>
    <row r="244" spans="1:2" x14ac:dyDescent="0.25">
      <c r="A244" s="4">
        <v>242</v>
      </c>
      <c r="B244" s="4" t="str">
        <f>"00442372"</f>
        <v>00442372</v>
      </c>
    </row>
    <row r="245" spans="1:2" x14ac:dyDescent="0.25">
      <c r="A245" s="4">
        <v>243</v>
      </c>
      <c r="B245" s="4" t="str">
        <f>"00442492"</f>
        <v>00442492</v>
      </c>
    </row>
    <row r="246" spans="1:2" x14ac:dyDescent="0.25">
      <c r="A246" s="4">
        <v>244</v>
      </c>
      <c r="B246" s="4" t="str">
        <f>"00442498"</f>
        <v>00442498</v>
      </c>
    </row>
    <row r="247" spans="1:2" x14ac:dyDescent="0.25">
      <c r="A247" s="4">
        <v>245</v>
      </c>
      <c r="B247" s="4" t="str">
        <f>"00442503"</f>
        <v>00442503</v>
      </c>
    </row>
    <row r="248" spans="1:2" x14ac:dyDescent="0.25">
      <c r="A248" s="4">
        <v>246</v>
      </c>
      <c r="B248" s="4" t="str">
        <f>"00442519"</f>
        <v>00442519</v>
      </c>
    </row>
    <row r="249" spans="1:2" x14ac:dyDescent="0.25">
      <c r="A249" s="4">
        <v>247</v>
      </c>
      <c r="B249" s="4" t="str">
        <f>"00442578"</f>
        <v>00442578</v>
      </c>
    </row>
    <row r="250" spans="1:2" x14ac:dyDescent="0.25">
      <c r="A250" s="4">
        <v>248</v>
      </c>
      <c r="B250" s="4" t="str">
        <f>"00442645"</f>
        <v>00442645</v>
      </c>
    </row>
    <row r="251" spans="1:2" x14ac:dyDescent="0.25">
      <c r="A251" s="4">
        <v>249</v>
      </c>
      <c r="B251" s="4" t="str">
        <f>"00442714"</f>
        <v>00442714</v>
      </c>
    </row>
    <row r="252" spans="1:2" x14ac:dyDescent="0.25">
      <c r="A252" s="4">
        <v>250</v>
      </c>
      <c r="B252" s="4" t="str">
        <f>"00442757"</f>
        <v>00442757</v>
      </c>
    </row>
    <row r="253" spans="1:2" x14ac:dyDescent="0.25">
      <c r="A253" s="4">
        <v>251</v>
      </c>
      <c r="B253" s="4" t="str">
        <f>"00442777"</f>
        <v>00442777</v>
      </c>
    </row>
    <row r="254" spans="1:2" x14ac:dyDescent="0.25">
      <c r="A254" s="4">
        <v>252</v>
      </c>
      <c r="B254" s="4" t="str">
        <f>"00442782"</f>
        <v>00442782</v>
      </c>
    </row>
    <row r="255" spans="1:2" x14ac:dyDescent="0.25">
      <c r="A255" s="4">
        <v>253</v>
      </c>
      <c r="B255" s="4" t="str">
        <f>"00442786"</f>
        <v>00442786</v>
      </c>
    </row>
    <row r="256" spans="1:2" x14ac:dyDescent="0.25">
      <c r="A256" s="4">
        <v>254</v>
      </c>
      <c r="B256" s="4" t="str">
        <f>"00442838"</f>
        <v>00442838</v>
      </c>
    </row>
    <row r="257" spans="1:2" x14ac:dyDescent="0.25">
      <c r="A257" s="4">
        <v>255</v>
      </c>
      <c r="B257" s="4" t="str">
        <f>"00442884"</f>
        <v>00442884</v>
      </c>
    </row>
    <row r="258" spans="1:2" x14ac:dyDescent="0.25">
      <c r="A258" s="4">
        <v>256</v>
      </c>
      <c r="B258" s="4" t="str">
        <f>"00442932"</f>
        <v>00442932</v>
      </c>
    </row>
    <row r="259" spans="1:2" x14ac:dyDescent="0.25">
      <c r="A259" s="4">
        <v>257</v>
      </c>
      <c r="B259" s="4" t="str">
        <f>"00442952"</f>
        <v>00442952</v>
      </c>
    </row>
    <row r="260" spans="1:2" x14ac:dyDescent="0.25">
      <c r="A260" s="4">
        <v>258</v>
      </c>
      <c r="B260" s="4" t="str">
        <f>"00442996"</f>
        <v>00442996</v>
      </c>
    </row>
    <row r="261" spans="1:2" x14ac:dyDescent="0.25">
      <c r="A261" s="4">
        <v>259</v>
      </c>
      <c r="B261" s="4" t="str">
        <f>"00443102"</f>
        <v>00443102</v>
      </c>
    </row>
    <row r="262" spans="1:2" x14ac:dyDescent="0.25">
      <c r="A262" s="4">
        <v>260</v>
      </c>
      <c r="B262" s="4" t="str">
        <f>"00443128"</f>
        <v>00443128</v>
      </c>
    </row>
    <row r="263" spans="1:2" x14ac:dyDescent="0.25">
      <c r="A263" s="4">
        <v>261</v>
      </c>
      <c r="B263" s="4" t="str">
        <f>"00443195"</f>
        <v>00443195</v>
      </c>
    </row>
    <row r="264" spans="1:2" x14ac:dyDescent="0.25">
      <c r="A264" s="4">
        <v>262</v>
      </c>
      <c r="B264" s="4" t="str">
        <f>"00443232"</f>
        <v>00443232</v>
      </c>
    </row>
    <row r="265" spans="1:2" x14ac:dyDescent="0.25">
      <c r="A265" s="4">
        <v>263</v>
      </c>
      <c r="B265" s="4" t="str">
        <f>"00443292"</f>
        <v>00443292</v>
      </c>
    </row>
    <row r="266" spans="1:2" x14ac:dyDescent="0.25">
      <c r="A266" s="4">
        <v>264</v>
      </c>
      <c r="B266" s="4" t="str">
        <f>"00443374"</f>
        <v>00443374</v>
      </c>
    </row>
    <row r="267" spans="1:2" x14ac:dyDescent="0.25">
      <c r="A267" s="4">
        <v>265</v>
      </c>
      <c r="B267" s="4" t="str">
        <f>"00443579"</f>
        <v>00443579</v>
      </c>
    </row>
    <row r="268" spans="1:2" x14ac:dyDescent="0.25">
      <c r="A268" s="4">
        <v>266</v>
      </c>
      <c r="B268" s="4" t="str">
        <f>"00443612"</f>
        <v>00443612</v>
      </c>
    </row>
    <row r="269" spans="1:2" x14ac:dyDescent="0.25">
      <c r="A269" s="4">
        <v>267</v>
      </c>
      <c r="B269" s="4" t="str">
        <f>"00443798"</f>
        <v>00443798</v>
      </c>
    </row>
    <row r="270" spans="1:2" x14ac:dyDescent="0.25">
      <c r="A270" s="4">
        <v>268</v>
      </c>
      <c r="B270" s="4" t="str">
        <f>"00443826"</f>
        <v>00443826</v>
      </c>
    </row>
    <row r="271" spans="1:2" x14ac:dyDescent="0.25">
      <c r="A271" s="4">
        <v>269</v>
      </c>
      <c r="B271" s="4" t="str">
        <f>"00443868"</f>
        <v>00443868</v>
      </c>
    </row>
    <row r="272" spans="1:2" x14ac:dyDescent="0.25">
      <c r="A272" s="4">
        <v>270</v>
      </c>
      <c r="B272" s="4" t="str">
        <f>"00443891"</f>
        <v>00443891</v>
      </c>
    </row>
    <row r="273" spans="1:2" x14ac:dyDescent="0.25">
      <c r="A273" s="4">
        <v>271</v>
      </c>
      <c r="B273" s="4" t="str">
        <f>"00443911"</f>
        <v>00443911</v>
      </c>
    </row>
    <row r="274" spans="1:2" x14ac:dyDescent="0.25">
      <c r="A274" s="4">
        <v>272</v>
      </c>
      <c r="B274" s="4" t="str">
        <f>"00443941"</f>
        <v>00443941</v>
      </c>
    </row>
    <row r="275" spans="1:2" x14ac:dyDescent="0.25">
      <c r="A275" s="4">
        <v>273</v>
      </c>
      <c r="B275" s="4" t="str">
        <f>"00443985"</f>
        <v>00443985</v>
      </c>
    </row>
    <row r="276" spans="1:2" x14ac:dyDescent="0.25">
      <c r="A276" s="4">
        <v>274</v>
      </c>
      <c r="B276" s="4" t="str">
        <f>"00443993"</f>
        <v>00443993</v>
      </c>
    </row>
    <row r="277" spans="1:2" x14ac:dyDescent="0.25">
      <c r="A277" s="4">
        <v>275</v>
      </c>
      <c r="B277" s="4" t="str">
        <f>"00444001"</f>
        <v>00444001</v>
      </c>
    </row>
    <row r="278" spans="1:2" x14ac:dyDescent="0.25">
      <c r="A278" s="4">
        <v>276</v>
      </c>
      <c r="B278" s="4" t="str">
        <f>"00444074"</f>
        <v>00444074</v>
      </c>
    </row>
    <row r="279" spans="1:2" x14ac:dyDescent="0.25">
      <c r="A279" s="4">
        <v>277</v>
      </c>
      <c r="B279" s="4" t="str">
        <f>"00444075"</f>
        <v>00444075</v>
      </c>
    </row>
    <row r="280" spans="1:2" x14ac:dyDescent="0.25">
      <c r="A280" s="4">
        <v>278</v>
      </c>
      <c r="B280" s="4" t="str">
        <f>"00444095"</f>
        <v>00444095</v>
      </c>
    </row>
    <row r="281" spans="1:2" x14ac:dyDescent="0.25">
      <c r="A281" s="4">
        <v>279</v>
      </c>
      <c r="B281" s="4" t="str">
        <f>"00444116"</f>
        <v>00444116</v>
      </c>
    </row>
    <row r="282" spans="1:2" x14ac:dyDescent="0.25">
      <c r="A282" s="4">
        <v>280</v>
      </c>
      <c r="B282" s="4" t="str">
        <f>"00444369"</f>
        <v>00444369</v>
      </c>
    </row>
    <row r="283" spans="1:2" x14ac:dyDescent="0.25">
      <c r="A283" s="4">
        <v>281</v>
      </c>
      <c r="B283" s="4" t="str">
        <f>"00444383"</f>
        <v>00444383</v>
      </c>
    </row>
    <row r="284" spans="1:2" x14ac:dyDescent="0.25">
      <c r="A284" s="4">
        <v>282</v>
      </c>
      <c r="B284" s="4" t="str">
        <f>"00444402"</f>
        <v>00444402</v>
      </c>
    </row>
    <row r="285" spans="1:2" x14ac:dyDescent="0.25">
      <c r="A285" s="4">
        <v>283</v>
      </c>
      <c r="B285" s="4" t="str">
        <f>"00444420"</f>
        <v>00444420</v>
      </c>
    </row>
    <row r="286" spans="1:2" x14ac:dyDescent="0.25">
      <c r="A286" s="4">
        <v>284</v>
      </c>
      <c r="B286" s="4" t="str">
        <f>"00444469"</f>
        <v>00444469</v>
      </c>
    </row>
    <row r="287" spans="1:2" x14ac:dyDescent="0.25">
      <c r="A287" s="4">
        <v>285</v>
      </c>
      <c r="B287" s="4" t="str">
        <f>"00444530"</f>
        <v>00444530</v>
      </c>
    </row>
    <row r="288" spans="1:2" x14ac:dyDescent="0.25">
      <c r="A288" s="4">
        <v>286</v>
      </c>
      <c r="B288" s="4" t="str">
        <f>"00444583"</f>
        <v>00444583</v>
      </c>
    </row>
    <row r="289" spans="1:2" x14ac:dyDescent="0.25">
      <c r="A289" s="4">
        <v>287</v>
      </c>
      <c r="B289" s="4" t="str">
        <f>"00444664"</f>
        <v>00444664</v>
      </c>
    </row>
    <row r="290" spans="1:2" x14ac:dyDescent="0.25">
      <c r="A290" s="4">
        <v>288</v>
      </c>
      <c r="B290" s="4" t="str">
        <f>"00444806"</f>
        <v>00444806</v>
      </c>
    </row>
    <row r="291" spans="1:2" x14ac:dyDescent="0.25">
      <c r="A291" s="4">
        <v>289</v>
      </c>
      <c r="B291" s="4" t="str">
        <f>"00444840"</f>
        <v>00444840</v>
      </c>
    </row>
    <row r="292" spans="1:2" x14ac:dyDescent="0.25">
      <c r="A292" s="4">
        <v>290</v>
      </c>
      <c r="B292" s="4" t="str">
        <f>"00444990"</f>
        <v>00444990</v>
      </c>
    </row>
    <row r="293" spans="1:2" x14ac:dyDescent="0.25">
      <c r="A293" s="4">
        <v>291</v>
      </c>
      <c r="B293" s="4" t="str">
        <f>"00445064"</f>
        <v>00445064</v>
      </c>
    </row>
    <row r="294" spans="1:2" x14ac:dyDescent="0.25">
      <c r="A294" s="4">
        <v>292</v>
      </c>
      <c r="B294" s="4" t="str">
        <f>"00445141"</f>
        <v>00445141</v>
      </c>
    </row>
    <row r="295" spans="1:2" x14ac:dyDescent="0.25">
      <c r="A295" s="4">
        <v>293</v>
      </c>
      <c r="B295" s="4" t="str">
        <f>"00445261"</f>
        <v>00445261</v>
      </c>
    </row>
    <row r="296" spans="1:2" x14ac:dyDescent="0.25">
      <c r="A296" s="4">
        <v>294</v>
      </c>
      <c r="B296" s="4" t="str">
        <f>"00445315"</f>
        <v>00445315</v>
      </c>
    </row>
    <row r="297" spans="1:2" x14ac:dyDescent="0.25">
      <c r="A297" s="4">
        <v>295</v>
      </c>
      <c r="B297" s="4" t="str">
        <f>"00445435"</f>
        <v>00445435</v>
      </c>
    </row>
    <row r="298" spans="1:2" x14ac:dyDescent="0.25">
      <c r="A298" s="4">
        <v>296</v>
      </c>
      <c r="B298" s="4" t="str">
        <f>"00445481"</f>
        <v>00445481</v>
      </c>
    </row>
    <row r="299" spans="1:2" x14ac:dyDescent="0.25">
      <c r="A299" s="4">
        <v>297</v>
      </c>
      <c r="B299" s="4" t="str">
        <f>"00445650"</f>
        <v>00445650</v>
      </c>
    </row>
    <row r="300" spans="1:2" x14ac:dyDescent="0.25">
      <c r="A300" s="4">
        <v>298</v>
      </c>
      <c r="B300" s="4" t="str">
        <f>"00445689"</f>
        <v>00445689</v>
      </c>
    </row>
    <row r="301" spans="1:2" x14ac:dyDescent="0.25">
      <c r="A301" s="4">
        <v>299</v>
      </c>
      <c r="B301" s="4" t="str">
        <f>"00445736"</f>
        <v>00445736</v>
      </c>
    </row>
    <row r="302" spans="1:2" x14ac:dyDescent="0.25">
      <c r="A302" s="4">
        <v>300</v>
      </c>
      <c r="B302" s="4" t="str">
        <f>"00445762"</f>
        <v>00445762</v>
      </c>
    </row>
    <row r="303" spans="1:2" x14ac:dyDescent="0.25">
      <c r="A303" s="4">
        <v>301</v>
      </c>
      <c r="B303" s="4" t="str">
        <f>"00445854"</f>
        <v>00445854</v>
      </c>
    </row>
    <row r="304" spans="1:2" x14ac:dyDescent="0.25">
      <c r="A304" s="4">
        <v>302</v>
      </c>
      <c r="B304" s="4" t="str">
        <f>"00445982"</f>
        <v>00445982</v>
      </c>
    </row>
    <row r="305" spans="1:2" x14ac:dyDescent="0.25">
      <c r="A305" s="4">
        <v>303</v>
      </c>
      <c r="B305" s="4" t="str">
        <f>"00446001"</f>
        <v>00446001</v>
      </c>
    </row>
    <row r="306" spans="1:2" x14ac:dyDescent="0.25">
      <c r="A306" s="4">
        <v>304</v>
      </c>
      <c r="B306" s="4" t="str">
        <f>"00446071"</f>
        <v>00446071</v>
      </c>
    </row>
    <row r="307" spans="1:2" x14ac:dyDescent="0.25">
      <c r="A307" s="4">
        <v>305</v>
      </c>
      <c r="B307" s="4" t="str">
        <f>"00446197"</f>
        <v>00446197</v>
      </c>
    </row>
    <row r="308" spans="1:2" x14ac:dyDescent="0.25">
      <c r="A308" s="4">
        <v>306</v>
      </c>
      <c r="B308" s="4" t="str">
        <f>"00446201"</f>
        <v>00446201</v>
      </c>
    </row>
    <row r="309" spans="1:2" x14ac:dyDescent="0.25">
      <c r="A309" s="4">
        <v>307</v>
      </c>
      <c r="B309" s="4" t="str">
        <f>"00446306"</f>
        <v>00446306</v>
      </c>
    </row>
    <row r="310" spans="1:2" x14ac:dyDescent="0.25">
      <c r="A310" s="4">
        <v>308</v>
      </c>
      <c r="B310" s="4" t="str">
        <f>"00446310"</f>
        <v>00446310</v>
      </c>
    </row>
    <row r="311" spans="1:2" x14ac:dyDescent="0.25">
      <c r="A311" s="4">
        <v>309</v>
      </c>
      <c r="B311" s="4" t="str">
        <f>"00446344"</f>
        <v>00446344</v>
      </c>
    </row>
    <row r="312" spans="1:2" x14ac:dyDescent="0.25">
      <c r="A312" s="4">
        <v>310</v>
      </c>
      <c r="B312" s="4" t="str">
        <f>"00446426"</f>
        <v>00446426</v>
      </c>
    </row>
    <row r="313" spans="1:2" x14ac:dyDescent="0.25">
      <c r="A313" s="4">
        <v>311</v>
      </c>
      <c r="B313" s="4" t="str">
        <f>"00446476"</f>
        <v>00446476</v>
      </c>
    </row>
    <row r="314" spans="1:2" x14ac:dyDescent="0.25">
      <c r="A314" s="4">
        <v>312</v>
      </c>
      <c r="B314" s="4" t="str">
        <f>"00446519"</f>
        <v>00446519</v>
      </c>
    </row>
    <row r="315" spans="1:2" x14ac:dyDescent="0.25">
      <c r="A315" s="4">
        <v>313</v>
      </c>
      <c r="B315" s="4" t="str">
        <f>"00446522"</f>
        <v>00446522</v>
      </c>
    </row>
    <row r="316" spans="1:2" x14ac:dyDescent="0.25">
      <c r="A316" s="4">
        <v>314</v>
      </c>
      <c r="B316" s="4" t="str">
        <f>"00446583"</f>
        <v>00446583</v>
      </c>
    </row>
    <row r="317" spans="1:2" x14ac:dyDescent="0.25">
      <c r="A317" s="4">
        <v>315</v>
      </c>
      <c r="B317" s="4" t="str">
        <f>"00446609"</f>
        <v>00446609</v>
      </c>
    </row>
    <row r="318" spans="1:2" x14ac:dyDescent="0.25">
      <c r="A318" s="4">
        <v>316</v>
      </c>
      <c r="B318" s="4" t="str">
        <f>"00446673"</f>
        <v>00446673</v>
      </c>
    </row>
    <row r="319" spans="1:2" x14ac:dyDescent="0.25">
      <c r="A319" s="4">
        <v>317</v>
      </c>
      <c r="B319" s="4" t="str">
        <f>"00446702"</f>
        <v>00446702</v>
      </c>
    </row>
    <row r="320" spans="1:2" x14ac:dyDescent="0.25">
      <c r="A320" s="4">
        <v>318</v>
      </c>
      <c r="B320" s="4" t="str">
        <f>"00446750"</f>
        <v>00446750</v>
      </c>
    </row>
    <row r="321" spans="1:2" x14ac:dyDescent="0.25">
      <c r="A321" s="4">
        <v>319</v>
      </c>
      <c r="B321" s="4" t="str">
        <f>"00446771"</f>
        <v>00446771</v>
      </c>
    </row>
    <row r="322" spans="1:2" x14ac:dyDescent="0.25">
      <c r="A322" s="4">
        <v>320</v>
      </c>
      <c r="B322" s="4" t="str">
        <f>"00446949"</f>
        <v>00446949</v>
      </c>
    </row>
    <row r="323" spans="1:2" x14ac:dyDescent="0.25">
      <c r="A323" s="4">
        <v>321</v>
      </c>
      <c r="B323" s="4" t="str">
        <f>"00446973"</f>
        <v>00446973</v>
      </c>
    </row>
    <row r="324" spans="1:2" x14ac:dyDescent="0.25">
      <c r="A324" s="4">
        <v>322</v>
      </c>
      <c r="B324" s="4" t="str">
        <f>"00447040"</f>
        <v>00447040</v>
      </c>
    </row>
    <row r="325" spans="1:2" x14ac:dyDescent="0.25">
      <c r="A325" s="4">
        <v>323</v>
      </c>
      <c r="B325" s="4" t="str">
        <f>"00447120"</f>
        <v>00447120</v>
      </c>
    </row>
    <row r="326" spans="1:2" x14ac:dyDescent="0.25">
      <c r="A326" s="4">
        <v>324</v>
      </c>
      <c r="B326" s="4" t="str">
        <f>"00447155"</f>
        <v>00447155</v>
      </c>
    </row>
    <row r="327" spans="1:2" x14ac:dyDescent="0.25">
      <c r="A327" s="4">
        <v>325</v>
      </c>
      <c r="B327" s="4" t="str">
        <f>"00447215"</f>
        <v>00447215</v>
      </c>
    </row>
    <row r="328" spans="1:2" x14ac:dyDescent="0.25">
      <c r="A328" s="4">
        <v>326</v>
      </c>
      <c r="B328" s="4" t="str">
        <f>"00447219"</f>
        <v>00447219</v>
      </c>
    </row>
    <row r="329" spans="1:2" x14ac:dyDescent="0.25">
      <c r="A329" s="4">
        <v>327</v>
      </c>
      <c r="B329" s="4" t="str">
        <f>"00447310"</f>
        <v>00447310</v>
      </c>
    </row>
    <row r="330" spans="1:2" x14ac:dyDescent="0.25">
      <c r="A330" s="4">
        <v>328</v>
      </c>
      <c r="B330" s="4" t="str">
        <f>"00447323"</f>
        <v>00447323</v>
      </c>
    </row>
    <row r="331" spans="1:2" x14ac:dyDescent="0.25">
      <c r="A331" s="4">
        <v>329</v>
      </c>
      <c r="B331" s="4" t="str">
        <f>"00447347"</f>
        <v>00447347</v>
      </c>
    </row>
    <row r="332" spans="1:2" x14ac:dyDescent="0.25">
      <c r="A332" s="4">
        <v>330</v>
      </c>
      <c r="B332" s="4" t="str">
        <f>"00447349"</f>
        <v>00447349</v>
      </c>
    </row>
    <row r="333" spans="1:2" x14ac:dyDescent="0.25">
      <c r="A333" s="4">
        <v>331</v>
      </c>
      <c r="B333" s="4" t="str">
        <f>"00447386"</f>
        <v>00447386</v>
      </c>
    </row>
    <row r="334" spans="1:2" x14ac:dyDescent="0.25">
      <c r="A334" s="4">
        <v>332</v>
      </c>
      <c r="B334" s="4" t="str">
        <f>"00447389"</f>
        <v>00447389</v>
      </c>
    </row>
    <row r="335" spans="1:2" x14ac:dyDescent="0.25">
      <c r="A335" s="4">
        <v>333</v>
      </c>
      <c r="B335" s="4" t="str">
        <f>"00447407"</f>
        <v>00447407</v>
      </c>
    </row>
    <row r="336" spans="1:2" x14ac:dyDescent="0.25">
      <c r="A336" s="4">
        <v>334</v>
      </c>
      <c r="B336" s="4" t="str">
        <f>"00447446"</f>
        <v>00447446</v>
      </c>
    </row>
    <row r="337" spans="1:2" x14ac:dyDescent="0.25">
      <c r="A337" s="4">
        <v>335</v>
      </c>
      <c r="B337" s="4" t="str">
        <f>"00447647"</f>
        <v>00447647</v>
      </c>
    </row>
    <row r="338" spans="1:2" x14ac:dyDescent="0.25">
      <c r="A338" s="4">
        <v>336</v>
      </c>
      <c r="B338" s="4" t="str">
        <f>"00447656"</f>
        <v>00447656</v>
      </c>
    </row>
    <row r="339" spans="1:2" x14ac:dyDescent="0.25">
      <c r="A339" s="4">
        <v>337</v>
      </c>
      <c r="B339" s="4" t="str">
        <f>"00447713"</f>
        <v>00447713</v>
      </c>
    </row>
    <row r="340" spans="1:2" x14ac:dyDescent="0.25">
      <c r="A340" s="4">
        <v>338</v>
      </c>
      <c r="B340" s="4" t="str">
        <f>"00447722"</f>
        <v>00447722</v>
      </c>
    </row>
    <row r="341" spans="1:2" x14ac:dyDescent="0.25">
      <c r="A341" s="4">
        <v>339</v>
      </c>
      <c r="B341" s="4" t="str">
        <f>"00447803"</f>
        <v>00447803</v>
      </c>
    </row>
    <row r="342" spans="1:2" x14ac:dyDescent="0.25">
      <c r="A342" s="4">
        <v>340</v>
      </c>
      <c r="B342" s="4" t="str">
        <f>"00447869"</f>
        <v>00447869</v>
      </c>
    </row>
    <row r="343" spans="1:2" x14ac:dyDescent="0.25">
      <c r="A343" s="4">
        <v>341</v>
      </c>
      <c r="B343" s="4" t="str">
        <f>"00447926"</f>
        <v>00447926</v>
      </c>
    </row>
    <row r="344" spans="1:2" x14ac:dyDescent="0.25">
      <c r="A344" s="4">
        <v>342</v>
      </c>
      <c r="B344" s="4" t="str">
        <f>"00448000"</f>
        <v>00448000</v>
      </c>
    </row>
    <row r="345" spans="1:2" x14ac:dyDescent="0.25">
      <c r="A345" s="4">
        <v>343</v>
      </c>
      <c r="B345" s="4" t="str">
        <f>"00448030"</f>
        <v>00448030</v>
      </c>
    </row>
    <row r="346" spans="1:2" x14ac:dyDescent="0.25">
      <c r="A346" s="4">
        <v>344</v>
      </c>
      <c r="B346" s="4" t="str">
        <f>"00448031"</f>
        <v>00448031</v>
      </c>
    </row>
    <row r="347" spans="1:2" x14ac:dyDescent="0.25">
      <c r="A347" s="4">
        <v>345</v>
      </c>
      <c r="B347" s="4" t="str">
        <f>"00448059"</f>
        <v>00448059</v>
      </c>
    </row>
    <row r="348" spans="1:2" x14ac:dyDescent="0.25">
      <c r="A348" s="4">
        <v>346</v>
      </c>
      <c r="B348" s="4" t="str">
        <f>"00448115"</f>
        <v>00448115</v>
      </c>
    </row>
    <row r="349" spans="1:2" x14ac:dyDescent="0.25">
      <c r="A349" s="4">
        <v>347</v>
      </c>
      <c r="B349" s="4" t="str">
        <f>"00448171"</f>
        <v>00448171</v>
      </c>
    </row>
    <row r="350" spans="1:2" x14ac:dyDescent="0.25">
      <c r="A350" s="4">
        <v>348</v>
      </c>
      <c r="B350" s="4" t="str">
        <f>"00448190"</f>
        <v>00448190</v>
      </c>
    </row>
    <row r="351" spans="1:2" x14ac:dyDescent="0.25">
      <c r="A351" s="4">
        <v>349</v>
      </c>
      <c r="B351" s="4" t="str">
        <f>"00448197"</f>
        <v>00448197</v>
      </c>
    </row>
    <row r="352" spans="1:2" x14ac:dyDescent="0.25">
      <c r="A352" s="4">
        <v>350</v>
      </c>
      <c r="B352" s="4" t="str">
        <f>"00448215"</f>
        <v>00448215</v>
      </c>
    </row>
    <row r="353" spans="1:2" x14ac:dyDescent="0.25">
      <c r="A353" s="4">
        <v>351</v>
      </c>
      <c r="B353" s="4" t="str">
        <f>"00448356"</f>
        <v>00448356</v>
      </c>
    </row>
    <row r="354" spans="1:2" x14ac:dyDescent="0.25">
      <c r="A354" s="4">
        <v>352</v>
      </c>
      <c r="B354" s="4" t="str">
        <f>"00448384"</f>
        <v>00448384</v>
      </c>
    </row>
    <row r="355" spans="1:2" x14ac:dyDescent="0.25">
      <c r="A355" s="4">
        <v>353</v>
      </c>
      <c r="B355" s="4" t="str">
        <f>"00448424"</f>
        <v>00448424</v>
      </c>
    </row>
    <row r="356" spans="1:2" x14ac:dyDescent="0.25">
      <c r="A356" s="4">
        <v>354</v>
      </c>
      <c r="B356" s="4" t="str">
        <f>"00448447"</f>
        <v>00448447</v>
      </c>
    </row>
    <row r="357" spans="1:2" x14ac:dyDescent="0.25">
      <c r="A357" s="4">
        <v>355</v>
      </c>
      <c r="B357" s="4" t="str">
        <f>"00448466"</f>
        <v>00448466</v>
      </c>
    </row>
    <row r="358" spans="1:2" x14ac:dyDescent="0.25">
      <c r="A358" s="4">
        <v>356</v>
      </c>
      <c r="B358" s="4" t="str">
        <f>"00448477"</f>
        <v>00448477</v>
      </c>
    </row>
    <row r="359" spans="1:2" x14ac:dyDescent="0.25">
      <c r="A359" s="4">
        <v>357</v>
      </c>
      <c r="B359" s="4" t="str">
        <f>"00448489"</f>
        <v>00448489</v>
      </c>
    </row>
    <row r="360" spans="1:2" x14ac:dyDescent="0.25">
      <c r="A360" s="4">
        <v>358</v>
      </c>
      <c r="B360" s="4" t="str">
        <f>"00448559"</f>
        <v>00448559</v>
      </c>
    </row>
    <row r="361" spans="1:2" x14ac:dyDescent="0.25">
      <c r="A361" s="4">
        <v>359</v>
      </c>
      <c r="B361" s="4" t="str">
        <f>"00448606"</f>
        <v>00448606</v>
      </c>
    </row>
    <row r="362" spans="1:2" x14ac:dyDescent="0.25">
      <c r="A362" s="4">
        <v>360</v>
      </c>
      <c r="B362" s="4" t="str">
        <f>"00448633"</f>
        <v>00448633</v>
      </c>
    </row>
    <row r="363" spans="1:2" x14ac:dyDescent="0.25">
      <c r="A363" s="4">
        <v>361</v>
      </c>
      <c r="B363" s="4" t="str">
        <f>"00448715"</f>
        <v>00448715</v>
      </c>
    </row>
    <row r="364" spans="1:2" x14ac:dyDescent="0.25">
      <c r="A364" s="4">
        <v>362</v>
      </c>
      <c r="B364" s="4" t="str">
        <f>"00448779"</f>
        <v>00448779</v>
      </c>
    </row>
    <row r="365" spans="1:2" x14ac:dyDescent="0.25">
      <c r="A365" s="4">
        <v>363</v>
      </c>
      <c r="B365" s="4" t="str">
        <f>"00448803"</f>
        <v>00448803</v>
      </c>
    </row>
    <row r="366" spans="1:2" x14ac:dyDescent="0.25">
      <c r="A366" s="4">
        <v>364</v>
      </c>
      <c r="B366" s="4" t="str">
        <f>"00448854"</f>
        <v>00448854</v>
      </c>
    </row>
    <row r="367" spans="1:2" x14ac:dyDescent="0.25">
      <c r="A367" s="4">
        <v>365</v>
      </c>
      <c r="B367" s="4" t="str">
        <f>"00448912"</f>
        <v>00448912</v>
      </c>
    </row>
    <row r="368" spans="1:2" x14ac:dyDescent="0.25">
      <c r="A368" s="4">
        <v>366</v>
      </c>
      <c r="B368" s="4" t="str">
        <f>"00449082"</f>
        <v>00449082</v>
      </c>
    </row>
    <row r="369" spans="1:2" x14ac:dyDescent="0.25">
      <c r="A369" s="4">
        <v>367</v>
      </c>
      <c r="B369" s="4" t="str">
        <f>"00449106"</f>
        <v>00449106</v>
      </c>
    </row>
    <row r="370" spans="1:2" x14ac:dyDescent="0.25">
      <c r="A370" s="4">
        <v>368</v>
      </c>
      <c r="B370" s="4" t="str">
        <f>"00449107"</f>
        <v>00449107</v>
      </c>
    </row>
    <row r="371" spans="1:2" x14ac:dyDescent="0.25">
      <c r="A371" s="4">
        <v>369</v>
      </c>
      <c r="B371" s="4" t="str">
        <f>"00449155"</f>
        <v>00449155</v>
      </c>
    </row>
    <row r="372" spans="1:2" x14ac:dyDescent="0.25">
      <c r="A372" s="4">
        <v>370</v>
      </c>
      <c r="B372" s="4" t="str">
        <f>"00449231"</f>
        <v>00449231</v>
      </c>
    </row>
    <row r="373" spans="1:2" x14ac:dyDescent="0.25">
      <c r="A373" s="4">
        <v>371</v>
      </c>
      <c r="B373" s="4" t="str">
        <f>"00449355"</f>
        <v>00449355</v>
      </c>
    </row>
    <row r="374" spans="1:2" x14ac:dyDescent="0.25">
      <c r="A374" s="4">
        <v>372</v>
      </c>
      <c r="B374" s="4" t="str">
        <f>"00449371"</f>
        <v>00449371</v>
      </c>
    </row>
    <row r="375" spans="1:2" x14ac:dyDescent="0.25">
      <c r="A375" s="4">
        <v>373</v>
      </c>
      <c r="B375" s="4" t="str">
        <f>"00449382"</f>
        <v>00449382</v>
      </c>
    </row>
    <row r="376" spans="1:2" x14ac:dyDescent="0.25">
      <c r="A376" s="4">
        <v>374</v>
      </c>
      <c r="B376" s="4" t="str">
        <f>"00449536"</f>
        <v>00449536</v>
      </c>
    </row>
    <row r="377" spans="1:2" x14ac:dyDescent="0.25">
      <c r="A377" s="4">
        <v>375</v>
      </c>
      <c r="B377" s="4" t="str">
        <f>"00449583"</f>
        <v>00449583</v>
      </c>
    </row>
    <row r="378" spans="1:2" x14ac:dyDescent="0.25">
      <c r="A378" s="4">
        <v>376</v>
      </c>
      <c r="B378" s="4" t="str">
        <f>"00449681"</f>
        <v>00449681</v>
      </c>
    </row>
    <row r="379" spans="1:2" x14ac:dyDescent="0.25">
      <c r="A379" s="4">
        <v>377</v>
      </c>
      <c r="B379" s="4" t="str">
        <f>"00449708"</f>
        <v>00449708</v>
      </c>
    </row>
    <row r="380" spans="1:2" x14ac:dyDescent="0.25">
      <c r="A380" s="4">
        <v>378</v>
      </c>
      <c r="B380" s="4" t="str">
        <f>"00449794"</f>
        <v>00449794</v>
      </c>
    </row>
    <row r="381" spans="1:2" x14ac:dyDescent="0.25">
      <c r="A381" s="4">
        <v>379</v>
      </c>
      <c r="B381" s="4" t="str">
        <f>"00449869"</f>
        <v>00449869</v>
      </c>
    </row>
    <row r="382" spans="1:2" x14ac:dyDescent="0.25">
      <c r="A382" s="4">
        <v>380</v>
      </c>
      <c r="B382" s="4" t="str">
        <f>"00449887"</f>
        <v>00449887</v>
      </c>
    </row>
    <row r="383" spans="1:2" x14ac:dyDescent="0.25">
      <c r="A383" s="4">
        <v>381</v>
      </c>
      <c r="B383" s="4" t="str">
        <f>"00449939"</f>
        <v>00449939</v>
      </c>
    </row>
    <row r="384" spans="1:2" x14ac:dyDescent="0.25">
      <c r="A384" s="4">
        <v>382</v>
      </c>
      <c r="B384" s="4" t="str">
        <f>"00449997"</f>
        <v>00449997</v>
      </c>
    </row>
    <row r="385" spans="1:2" x14ac:dyDescent="0.25">
      <c r="A385" s="4">
        <v>383</v>
      </c>
      <c r="B385" s="4" t="str">
        <f>"00450024"</f>
        <v>00450024</v>
      </c>
    </row>
    <row r="386" spans="1:2" x14ac:dyDescent="0.25">
      <c r="A386" s="4">
        <v>384</v>
      </c>
      <c r="B386" s="4" t="str">
        <f>"00450266"</f>
        <v>00450266</v>
      </c>
    </row>
    <row r="387" spans="1:2" x14ac:dyDescent="0.25">
      <c r="A387" s="4">
        <v>385</v>
      </c>
      <c r="B387" s="4" t="str">
        <f>"00450522"</f>
        <v>00450522</v>
      </c>
    </row>
    <row r="388" spans="1:2" x14ac:dyDescent="0.25">
      <c r="A388" s="4">
        <v>386</v>
      </c>
      <c r="B388" s="4" t="str">
        <f>"00450627"</f>
        <v>00450627</v>
      </c>
    </row>
    <row r="389" spans="1:2" x14ac:dyDescent="0.25">
      <c r="A389" s="4">
        <v>387</v>
      </c>
      <c r="B389" s="4" t="str">
        <f>"00450632"</f>
        <v>00450632</v>
      </c>
    </row>
    <row r="390" spans="1:2" x14ac:dyDescent="0.25">
      <c r="A390" s="4">
        <v>388</v>
      </c>
      <c r="B390" s="4" t="str">
        <f>"00450677"</f>
        <v>00450677</v>
      </c>
    </row>
    <row r="391" spans="1:2" x14ac:dyDescent="0.25">
      <c r="A391" s="4">
        <v>389</v>
      </c>
      <c r="B391" s="4" t="str">
        <f>"00450681"</f>
        <v>00450681</v>
      </c>
    </row>
    <row r="392" spans="1:2" x14ac:dyDescent="0.25">
      <c r="A392" s="4">
        <v>390</v>
      </c>
      <c r="B392" s="4" t="str">
        <f>"00450769"</f>
        <v>00450769</v>
      </c>
    </row>
    <row r="393" spans="1:2" x14ac:dyDescent="0.25">
      <c r="A393" s="4">
        <v>391</v>
      </c>
      <c r="B393" s="4" t="str">
        <f>"00452403"</f>
        <v>00452403</v>
      </c>
    </row>
    <row r="394" spans="1:2" x14ac:dyDescent="0.25">
      <c r="A394" s="4">
        <v>392</v>
      </c>
      <c r="B394" s="4" t="str">
        <f>"00453183"</f>
        <v>00453183</v>
      </c>
    </row>
    <row r="395" spans="1:2" x14ac:dyDescent="0.25">
      <c r="A395" s="4">
        <v>393</v>
      </c>
      <c r="B395" s="4" t="str">
        <f>"00453262"</f>
        <v>00453262</v>
      </c>
    </row>
    <row r="396" spans="1:2" x14ac:dyDescent="0.25">
      <c r="A396" s="4">
        <v>394</v>
      </c>
      <c r="B396" s="4" t="str">
        <f>"00457205"</f>
        <v>00457205</v>
      </c>
    </row>
    <row r="397" spans="1:2" x14ac:dyDescent="0.25">
      <c r="A397" s="4">
        <v>395</v>
      </c>
      <c r="B397" s="4" t="str">
        <f>"00459596"</f>
        <v>00459596</v>
      </c>
    </row>
    <row r="398" spans="1:2" x14ac:dyDescent="0.25">
      <c r="A398" s="4">
        <v>396</v>
      </c>
      <c r="B398" s="4" t="str">
        <f>"00459611"</f>
        <v>00459611</v>
      </c>
    </row>
    <row r="399" spans="1:2" x14ac:dyDescent="0.25">
      <c r="A399" s="4">
        <v>397</v>
      </c>
      <c r="B399" s="4" t="str">
        <f>"00466563"</f>
        <v>00466563</v>
      </c>
    </row>
    <row r="400" spans="1:2" x14ac:dyDescent="0.25">
      <c r="A400" s="4">
        <v>398</v>
      </c>
      <c r="B400" s="4" t="str">
        <f>"00467275"</f>
        <v>00467275</v>
      </c>
    </row>
    <row r="401" spans="1:2" x14ac:dyDescent="0.25">
      <c r="A401" s="4">
        <v>399</v>
      </c>
      <c r="B401" s="4" t="str">
        <f>"00467297"</f>
        <v>00467297</v>
      </c>
    </row>
    <row r="402" spans="1:2" x14ac:dyDescent="0.25">
      <c r="A402" s="4">
        <v>400</v>
      </c>
      <c r="B402" s="4" t="str">
        <f>"00468454"</f>
        <v>00468454</v>
      </c>
    </row>
    <row r="403" spans="1:2" x14ac:dyDescent="0.25">
      <c r="A403" s="4">
        <v>401</v>
      </c>
      <c r="B403" s="4" t="str">
        <f>"00469010"</f>
        <v>00469010</v>
      </c>
    </row>
    <row r="404" spans="1:2" x14ac:dyDescent="0.25">
      <c r="A404" s="4">
        <v>402</v>
      </c>
      <c r="B404" s="4" t="str">
        <f>"00469758"</f>
        <v>00469758</v>
      </c>
    </row>
    <row r="405" spans="1:2" x14ac:dyDescent="0.25">
      <c r="A405" s="4">
        <v>403</v>
      </c>
      <c r="B405" s="4" t="str">
        <f>"00473178"</f>
        <v>00473178</v>
      </c>
    </row>
    <row r="406" spans="1:2" x14ac:dyDescent="0.25">
      <c r="A406" s="4">
        <v>404</v>
      </c>
      <c r="B406" s="4" t="str">
        <f>"00475737"</f>
        <v>00475737</v>
      </c>
    </row>
    <row r="407" spans="1:2" x14ac:dyDescent="0.25">
      <c r="A407" s="4">
        <v>405</v>
      </c>
      <c r="B407" s="4" t="str">
        <f>"00478921"</f>
        <v>00478921</v>
      </c>
    </row>
    <row r="408" spans="1:2" x14ac:dyDescent="0.25">
      <c r="A408" s="4">
        <v>406</v>
      </c>
      <c r="B408" s="4" t="str">
        <f>"00482526"</f>
        <v>00482526</v>
      </c>
    </row>
    <row r="409" spans="1:2" x14ac:dyDescent="0.25">
      <c r="A409" s="4">
        <v>407</v>
      </c>
      <c r="B409" s="4" t="str">
        <f>"00483953"</f>
        <v>00483953</v>
      </c>
    </row>
    <row r="410" spans="1:2" x14ac:dyDescent="0.25">
      <c r="A410" s="4">
        <v>408</v>
      </c>
      <c r="B410" s="4" t="str">
        <f>"00484322"</f>
        <v>00484322</v>
      </c>
    </row>
    <row r="411" spans="1:2" x14ac:dyDescent="0.25">
      <c r="A411" s="4">
        <v>409</v>
      </c>
      <c r="B411" s="4" t="str">
        <f>"00484761"</f>
        <v>00484761</v>
      </c>
    </row>
    <row r="412" spans="1:2" x14ac:dyDescent="0.25">
      <c r="A412" s="4">
        <v>410</v>
      </c>
      <c r="B412" s="4" t="str">
        <f>"00485547"</f>
        <v>00485547</v>
      </c>
    </row>
    <row r="413" spans="1:2" x14ac:dyDescent="0.25">
      <c r="A413" s="4">
        <v>411</v>
      </c>
      <c r="B413" s="4" t="str">
        <f>"00491775"</f>
        <v>00491775</v>
      </c>
    </row>
    <row r="414" spans="1:2" x14ac:dyDescent="0.25">
      <c r="A414" s="4">
        <v>412</v>
      </c>
      <c r="B414" s="4" t="str">
        <f>"00493216"</f>
        <v>00493216</v>
      </c>
    </row>
    <row r="415" spans="1:2" x14ac:dyDescent="0.25">
      <c r="A415" s="4">
        <v>413</v>
      </c>
      <c r="B415" s="4" t="str">
        <f>"00495002"</f>
        <v>00495002</v>
      </c>
    </row>
    <row r="416" spans="1:2" x14ac:dyDescent="0.25">
      <c r="A416" s="4">
        <v>414</v>
      </c>
      <c r="B416" s="4" t="str">
        <f>"00495553"</f>
        <v>00495553</v>
      </c>
    </row>
    <row r="417" spans="1:2" x14ac:dyDescent="0.25">
      <c r="A417" s="4">
        <v>415</v>
      </c>
      <c r="B417" s="4" t="str">
        <f>"00496440"</f>
        <v>00496440</v>
      </c>
    </row>
    <row r="418" spans="1:2" x14ac:dyDescent="0.25">
      <c r="A418" s="4">
        <v>416</v>
      </c>
      <c r="B418" s="4" t="str">
        <f>"00496787"</f>
        <v>00496787</v>
      </c>
    </row>
    <row r="419" spans="1:2" x14ac:dyDescent="0.25">
      <c r="A419" s="4">
        <v>417</v>
      </c>
      <c r="B419" s="4" t="str">
        <f>"00496896"</f>
        <v>00496896</v>
      </c>
    </row>
    <row r="420" spans="1:2" x14ac:dyDescent="0.25">
      <c r="A420" s="4">
        <v>418</v>
      </c>
      <c r="B420" s="4" t="str">
        <f>"00496942"</f>
        <v>00496942</v>
      </c>
    </row>
    <row r="421" spans="1:2" x14ac:dyDescent="0.25">
      <c r="A421" s="4">
        <v>419</v>
      </c>
      <c r="B421" s="4" t="str">
        <f>"00498741"</f>
        <v>00498741</v>
      </c>
    </row>
    <row r="422" spans="1:2" x14ac:dyDescent="0.25">
      <c r="A422" s="4">
        <v>420</v>
      </c>
      <c r="B422" s="4" t="str">
        <f>"00502252"</f>
        <v>00502252</v>
      </c>
    </row>
    <row r="423" spans="1:2" x14ac:dyDescent="0.25">
      <c r="A423" s="4">
        <v>421</v>
      </c>
      <c r="B423" s="4" t="str">
        <f>"00502909"</f>
        <v>00502909</v>
      </c>
    </row>
    <row r="424" spans="1:2" x14ac:dyDescent="0.25">
      <c r="A424" s="4">
        <v>422</v>
      </c>
      <c r="B424" s="4" t="str">
        <f>"00503853"</f>
        <v>00503853</v>
      </c>
    </row>
    <row r="425" spans="1:2" x14ac:dyDescent="0.25">
      <c r="A425" s="4">
        <v>423</v>
      </c>
      <c r="B425" s="4" t="str">
        <f>"00504720"</f>
        <v>00504720</v>
      </c>
    </row>
    <row r="426" spans="1:2" x14ac:dyDescent="0.25">
      <c r="A426" s="4">
        <v>424</v>
      </c>
      <c r="B426" s="4" t="str">
        <f>"00508710"</f>
        <v>00508710</v>
      </c>
    </row>
    <row r="427" spans="1:2" x14ac:dyDescent="0.25">
      <c r="A427" s="4">
        <v>425</v>
      </c>
      <c r="B427" s="4" t="str">
        <f>"00512863"</f>
        <v>00512863</v>
      </c>
    </row>
    <row r="428" spans="1:2" x14ac:dyDescent="0.25">
      <c r="A428" s="4">
        <v>426</v>
      </c>
      <c r="B428" s="4" t="str">
        <f>"00513568"</f>
        <v>00513568</v>
      </c>
    </row>
    <row r="429" spans="1:2" x14ac:dyDescent="0.25">
      <c r="A429" s="4">
        <v>427</v>
      </c>
      <c r="B429" s="4" t="str">
        <f>"00513808"</f>
        <v>00513808</v>
      </c>
    </row>
    <row r="430" spans="1:2" x14ac:dyDescent="0.25">
      <c r="A430" s="4">
        <v>428</v>
      </c>
      <c r="B430" s="4" t="str">
        <f>"00515678"</f>
        <v>00515678</v>
      </c>
    </row>
    <row r="431" spans="1:2" x14ac:dyDescent="0.25">
      <c r="A431" s="4">
        <v>429</v>
      </c>
      <c r="B431" s="4" t="str">
        <f>"00521575"</f>
        <v>00521575</v>
      </c>
    </row>
    <row r="432" spans="1:2" x14ac:dyDescent="0.25">
      <c r="A432" s="4">
        <v>430</v>
      </c>
      <c r="B432" s="4" t="str">
        <f>"00522041"</f>
        <v>00522041</v>
      </c>
    </row>
    <row r="433" spans="1:2" x14ac:dyDescent="0.25">
      <c r="A433" s="4">
        <v>431</v>
      </c>
      <c r="B433" s="4" t="str">
        <f>"00529651"</f>
        <v>00529651</v>
      </c>
    </row>
    <row r="434" spans="1:2" x14ac:dyDescent="0.25">
      <c r="A434" s="4">
        <v>432</v>
      </c>
      <c r="B434" s="4" t="str">
        <f>"00533445"</f>
        <v>00533445</v>
      </c>
    </row>
    <row r="435" spans="1:2" x14ac:dyDescent="0.25">
      <c r="A435" s="4">
        <v>433</v>
      </c>
      <c r="B435" s="4" t="str">
        <f>"00536861"</f>
        <v>00536861</v>
      </c>
    </row>
    <row r="436" spans="1:2" x14ac:dyDescent="0.25">
      <c r="A436" s="4">
        <v>434</v>
      </c>
      <c r="B436" s="4" t="str">
        <f>"00538497"</f>
        <v>00538497</v>
      </c>
    </row>
    <row r="437" spans="1:2" x14ac:dyDescent="0.25">
      <c r="A437" s="4">
        <v>435</v>
      </c>
      <c r="B437" s="4" t="str">
        <f>"00541609"</f>
        <v>00541609</v>
      </c>
    </row>
    <row r="438" spans="1:2" x14ac:dyDescent="0.25">
      <c r="A438" s="4">
        <v>436</v>
      </c>
      <c r="B438" s="4" t="str">
        <f>"00542295"</f>
        <v>00542295</v>
      </c>
    </row>
    <row r="439" spans="1:2" x14ac:dyDescent="0.25">
      <c r="A439" s="4">
        <v>437</v>
      </c>
      <c r="B439" s="4" t="str">
        <f>"00542322"</f>
        <v>00542322</v>
      </c>
    </row>
    <row r="440" spans="1:2" x14ac:dyDescent="0.25">
      <c r="A440" s="4">
        <v>438</v>
      </c>
      <c r="B440" s="4" t="str">
        <f>"00544606"</f>
        <v>00544606</v>
      </c>
    </row>
    <row r="441" spans="1:2" x14ac:dyDescent="0.25">
      <c r="A441" s="4">
        <v>439</v>
      </c>
      <c r="B441" s="4" t="str">
        <f>"00547023"</f>
        <v>00547023</v>
      </c>
    </row>
    <row r="442" spans="1:2" x14ac:dyDescent="0.25">
      <c r="A442" s="4">
        <v>440</v>
      </c>
      <c r="B442" s="4" t="str">
        <f>"00547045"</f>
        <v>00547045</v>
      </c>
    </row>
    <row r="443" spans="1:2" x14ac:dyDescent="0.25">
      <c r="A443" s="4">
        <v>441</v>
      </c>
      <c r="B443" s="4" t="str">
        <f>"00547606"</f>
        <v>00547606</v>
      </c>
    </row>
    <row r="444" spans="1:2" x14ac:dyDescent="0.25">
      <c r="A444" s="4">
        <v>442</v>
      </c>
      <c r="B444" s="4" t="str">
        <f>"00547832"</f>
        <v>00547832</v>
      </c>
    </row>
    <row r="445" spans="1:2" x14ac:dyDescent="0.25">
      <c r="A445" s="4">
        <v>443</v>
      </c>
      <c r="B445" s="4" t="str">
        <f>"00547999"</f>
        <v>00547999</v>
      </c>
    </row>
    <row r="446" spans="1:2" x14ac:dyDescent="0.25">
      <c r="A446" s="4">
        <v>444</v>
      </c>
      <c r="B446" s="4" t="str">
        <f>"00548440"</f>
        <v>00548440</v>
      </c>
    </row>
    <row r="447" spans="1:2" x14ac:dyDescent="0.25">
      <c r="A447" s="4">
        <v>445</v>
      </c>
      <c r="B447" s="4" t="str">
        <f>"00548690"</f>
        <v>00548690</v>
      </c>
    </row>
    <row r="448" spans="1:2" x14ac:dyDescent="0.25">
      <c r="A448" s="4">
        <v>446</v>
      </c>
      <c r="B448" s="4" t="str">
        <f>"00549552"</f>
        <v>00549552</v>
      </c>
    </row>
    <row r="449" spans="1:2" x14ac:dyDescent="0.25">
      <c r="A449" s="4">
        <v>447</v>
      </c>
      <c r="B449" s="4" t="str">
        <f>"00550130"</f>
        <v>00550130</v>
      </c>
    </row>
    <row r="450" spans="1:2" x14ac:dyDescent="0.25">
      <c r="A450" s="4">
        <v>448</v>
      </c>
      <c r="B450" s="4" t="str">
        <f>"00550655"</f>
        <v>00550655</v>
      </c>
    </row>
    <row r="451" spans="1:2" x14ac:dyDescent="0.25">
      <c r="A451" s="4">
        <v>449</v>
      </c>
      <c r="B451" s="4" t="str">
        <f>"00550781"</f>
        <v>00550781</v>
      </c>
    </row>
    <row r="452" spans="1:2" x14ac:dyDescent="0.25">
      <c r="A452" s="4">
        <v>450</v>
      </c>
      <c r="B452" s="4" t="str">
        <f>"00550851"</f>
        <v>00550851</v>
      </c>
    </row>
    <row r="453" spans="1:2" x14ac:dyDescent="0.25">
      <c r="A453" s="4">
        <v>451</v>
      </c>
      <c r="B453" s="4" t="str">
        <f>"00551035"</f>
        <v>00551035</v>
      </c>
    </row>
    <row r="454" spans="1:2" x14ac:dyDescent="0.25">
      <c r="A454" s="4">
        <v>452</v>
      </c>
      <c r="B454" s="4" t="str">
        <f>"00551986"</f>
        <v>00551986</v>
      </c>
    </row>
    <row r="455" spans="1:2" x14ac:dyDescent="0.25">
      <c r="A455" s="4">
        <v>453</v>
      </c>
      <c r="B455" s="4" t="str">
        <f>"00552645"</f>
        <v>00552645</v>
      </c>
    </row>
    <row r="456" spans="1:2" x14ac:dyDescent="0.25">
      <c r="A456" s="4">
        <v>454</v>
      </c>
      <c r="B456" s="4" t="str">
        <f>"00552897"</f>
        <v>00552897</v>
      </c>
    </row>
    <row r="457" spans="1:2" x14ac:dyDescent="0.25">
      <c r="A457" s="4">
        <v>455</v>
      </c>
      <c r="B457" s="4" t="str">
        <f>"00554151"</f>
        <v>00554151</v>
      </c>
    </row>
    <row r="458" spans="1:2" x14ac:dyDescent="0.25">
      <c r="A458" s="4">
        <v>456</v>
      </c>
      <c r="B458" s="4" t="str">
        <f>"00554556"</f>
        <v>00554556</v>
      </c>
    </row>
    <row r="459" spans="1:2" x14ac:dyDescent="0.25">
      <c r="A459" s="4">
        <v>457</v>
      </c>
      <c r="B459" s="4" t="str">
        <f>"00555355"</f>
        <v>00555355</v>
      </c>
    </row>
    <row r="460" spans="1:2" x14ac:dyDescent="0.25">
      <c r="A460" s="4">
        <v>458</v>
      </c>
      <c r="B460" s="4" t="str">
        <f>"00555546"</f>
        <v>00555546</v>
      </c>
    </row>
    <row r="461" spans="1:2" x14ac:dyDescent="0.25">
      <c r="A461" s="4">
        <v>459</v>
      </c>
      <c r="B461" s="4" t="str">
        <f>"00559439"</f>
        <v>00559439</v>
      </c>
    </row>
    <row r="462" spans="1:2" x14ac:dyDescent="0.25">
      <c r="A462" s="4">
        <v>460</v>
      </c>
      <c r="B462" s="4" t="str">
        <f>"00560418"</f>
        <v>00560418</v>
      </c>
    </row>
    <row r="463" spans="1:2" x14ac:dyDescent="0.25">
      <c r="A463" s="4">
        <v>461</v>
      </c>
      <c r="B463" s="4" t="str">
        <f>"00560994"</f>
        <v>00560994</v>
      </c>
    </row>
    <row r="464" spans="1:2" x14ac:dyDescent="0.25">
      <c r="A464" s="4">
        <v>462</v>
      </c>
      <c r="B464" s="4" t="str">
        <f>"00561062"</f>
        <v>00561062</v>
      </c>
    </row>
    <row r="465" spans="1:2" x14ac:dyDescent="0.25">
      <c r="A465" s="4">
        <v>463</v>
      </c>
      <c r="B465" s="4" t="str">
        <f>"00561588"</f>
        <v>00561588</v>
      </c>
    </row>
    <row r="466" spans="1:2" x14ac:dyDescent="0.25">
      <c r="A466" s="4">
        <v>464</v>
      </c>
      <c r="B466" s="4" t="str">
        <f>"00562122"</f>
        <v>00562122</v>
      </c>
    </row>
    <row r="467" spans="1:2" x14ac:dyDescent="0.25">
      <c r="A467" s="4">
        <v>465</v>
      </c>
      <c r="B467" s="4" t="str">
        <f>"00562296"</f>
        <v>00562296</v>
      </c>
    </row>
    <row r="468" spans="1:2" x14ac:dyDescent="0.25">
      <c r="A468" s="4">
        <v>466</v>
      </c>
      <c r="B468" s="4" t="str">
        <f>"00562356"</f>
        <v>00562356</v>
      </c>
    </row>
    <row r="469" spans="1:2" x14ac:dyDescent="0.25">
      <c r="A469" s="4">
        <v>467</v>
      </c>
      <c r="B469" s="4" t="str">
        <f>"00566206"</f>
        <v>00566206</v>
      </c>
    </row>
    <row r="470" spans="1:2" x14ac:dyDescent="0.25">
      <c r="A470" s="4">
        <v>468</v>
      </c>
      <c r="B470" s="4" t="str">
        <f>"00568130"</f>
        <v>00568130</v>
      </c>
    </row>
    <row r="471" spans="1:2" x14ac:dyDescent="0.25">
      <c r="A471" s="4">
        <v>469</v>
      </c>
      <c r="B471" s="4" t="str">
        <f>"00570575"</f>
        <v>00570575</v>
      </c>
    </row>
    <row r="472" spans="1:2" x14ac:dyDescent="0.25">
      <c r="A472" s="4">
        <v>470</v>
      </c>
      <c r="B472" s="4" t="str">
        <f>"00576679"</f>
        <v>00576679</v>
      </c>
    </row>
    <row r="473" spans="1:2" x14ac:dyDescent="0.25">
      <c r="A473" s="4">
        <v>471</v>
      </c>
      <c r="B473" s="4" t="str">
        <f>"00578791"</f>
        <v>00578791</v>
      </c>
    </row>
    <row r="474" spans="1:2" x14ac:dyDescent="0.25">
      <c r="A474" s="4">
        <v>472</v>
      </c>
      <c r="B474" s="4" t="str">
        <f>"00580276"</f>
        <v>00580276</v>
      </c>
    </row>
    <row r="475" spans="1:2" x14ac:dyDescent="0.25">
      <c r="A475" s="4">
        <v>473</v>
      </c>
      <c r="B475" s="4" t="str">
        <f>"00580421"</f>
        <v>00580421</v>
      </c>
    </row>
    <row r="476" spans="1:2" x14ac:dyDescent="0.25">
      <c r="A476" s="4">
        <v>474</v>
      </c>
      <c r="B476" s="4" t="str">
        <f>"00588754"</f>
        <v>00588754</v>
      </c>
    </row>
    <row r="477" spans="1:2" x14ac:dyDescent="0.25">
      <c r="A477" s="4">
        <v>475</v>
      </c>
      <c r="B477" s="4" t="str">
        <f>"00597902"</f>
        <v>00597902</v>
      </c>
    </row>
    <row r="478" spans="1:2" x14ac:dyDescent="0.25">
      <c r="A478" s="4">
        <v>476</v>
      </c>
      <c r="B478" s="4" t="str">
        <f>"00600317"</f>
        <v>00600317</v>
      </c>
    </row>
    <row r="479" spans="1:2" x14ac:dyDescent="0.25">
      <c r="A479" s="4">
        <v>477</v>
      </c>
      <c r="B479" s="4" t="str">
        <f>"00602258"</f>
        <v>00602258</v>
      </c>
    </row>
    <row r="480" spans="1:2" x14ac:dyDescent="0.25">
      <c r="A480" s="4">
        <v>478</v>
      </c>
      <c r="B480" s="4" t="str">
        <f>"00608879"</f>
        <v>00608879</v>
      </c>
    </row>
    <row r="481" spans="1:2" x14ac:dyDescent="0.25">
      <c r="A481" s="4">
        <v>479</v>
      </c>
      <c r="B481" s="4" t="str">
        <f>"00612502"</f>
        <v>00612502</v>
      </c>
    </row>
    <row r="482" spans="1:2" x14ac:dyDescent="0.25">
      <c r="A482" s="4">
        <v>480</v>
      </c>
      <c r="B482" s="4" t="str">
        <f>"00619514"</f>
        <v>00619514</v>
      </c>
    </row>
    <row r="483" spans="1:2" x14ac:dyDescent="0.25">
      <c r="A483" s="4">
        <v>481</v>
      </c>
      <c r="B483" s="4" t="str">
        <f>"00619672"</f>
        <v>00619672</v>
      </c>
    </row>
    <row r="484" spans="1:2" x14ac:dyDescent="0.25">
      <c r="A484" s="4">
        <v>482</v>
      </c>
      <c r="B484" s="4" t="str">
        <f>"00620311"</f>
        <v>00620311</v>
      </c>
    </row>
    <row r="485" spans="1:2" x14ac:dyDescent="0.25">
      <c r="A485" s="4">
        <v>483</v>
      </c>
      <c r="B485" s="4" t="str">
        <f>"00623711"</f>
        <v>00623711</v>
      </c>
    </row>
    <row r="486" spans="1:2" x14ac:dyDescent="0.25">
      <c r="A486" s="4">
        <v>484</v>
      </c>
      <c r="B486" s="4" t="str">
        <f>"00624225"</f>
        <v>00624225</v>
      </c>
    </row>
    <row r="487" spans="1:2" x14ac:dyDescent="0.25">
      <c r="A487" s="4">
        <v>485</v>
      </c>
      <c r="B487" s="4" t="str">
        <f>"00626695"</f>
        <v>00626695</v>
      </c>
    </row>
    <row r="488" spans="1:2" x14ac:dyDescent="0.25">
      <c r="A488" s="4">
        <v>486</v>
      </c>
      <c r="B488" s="4" t="str">
        <f>"00628715"</f>
        <v>00628715</v>
      </c>
    </row>
    <row r="489" spans="1:2" x14ac:dyDescent="0.25">
      <c r="A489" s="4">
        <v>487</v>
      </c>
      <c r="B489" s="4" t="str">
        <f>"00629440"</f>
        <v>00629440</v>
      </c>
    </row>
    <row r="490" spans="1:2" x14ac:dyDescent="0.25">
      <c r="A490" s="4">
        <v>488</v>
      </c>
      <c r="B490" s="4" t="str">
        <f>"00630375"</f>
        <v>00630375</v>
      </c>
    </row>
    <row r="491" spans="1:2" x14ac:dyDescent="0.25">
      <c r="A491" s="4">
        <v>489</v>
      </c>
      <c r="B491" s="4" t="str">
        <f>"00642613"</f>
        <v>00642613</v>
      </c>
    </row>
    <row r="492" spans="1:2" x14ac:dyDescent="0.25">
      <c r="A492" s="4">
        <v>490</v>
      </c>
      <c r="B492" s="4" t="str">
        <f>"00642801"</f>
        <v>00642801</v>
      </c>
    </row>
    <row r="493" spans="1:2" x14ac:dyDescent="0.25">
      <c r="A493" s="4">
        <v>491</v>
      </c>
      <c r="B493" s="4" t="str">
        <f>"00648607"</f>
        <v>00648607</v>
      </c>
    </row>
    <row r="494" spans="1:2" x14ac:dyDescent="0.25">
      <c r="A494" s="4">
        <v>492</v>
      </c>
      <c r="B494" s="4" t="str">
        <f>"00648826"</f>
        <v>00648826</v>
      </c>
    </row>
    <row r="495" spans="1:2" x14ac:dyDescent="0.25">
      <c r="A495" s="4">
        <v>493</v>
      </c>
      <c r="B495" s="4" t="str">
        <f>"00651266"</f>
        <v>00651266</v>
      </c>
    </row>
    <row r="496" spans="1:2" x14ac:dyDescent="0.25">
      <c r="A496" s="4">
        <v>494</v>
      </c>
      <c r="B496" s="4" t="str">
        <f>"00651364"</f>
        <v>00651364</v>
      </c>
    </row>
    <row r="497" spans="1:2" x14ac:dyDescent="0.25">
      <c r="A497" s="4">
        <v>495</v>
      </c>
      <c r="B497" s="4" t="str">
        <f>"00651370"</f>
        <v>00651370</v>
      </c>
    </row>
    <row r="498" spans="1:2" x14ac:dyDescent="0.25">
      <c r="A498" s="4">
        <v>496</v>
      </c>
      <c r="B498" s="4" t="str">
        <f>"00651429"</f>
        <v>00651429</v>
      </c>
    </row>
    <row r="499" spans="1:2" x14ac:dyDescent="0.25">
      <c r="A499" s="4">
        <v>497</v>
      </c>
      <c r="B499" s="4" t="str">
        <f>"00652563"</f>
        <v>00652563</v>
      </c>
    </row>
    <row r="500" spans="1:2" x14ac:dyDescent="0.25">
      <c r="A500" s="4">
        <v>498</v>
      </c>
      <c r="B500" s="4" t="str">
        <f>"00655497"</f>
        <v>00655497</v>
      </c>
    </row>
    <row r="501" spans="1:2" x14ac:dyDescent="0.25">
      <c r="A501" s="4">
        <v>499</v>
      </c>
      <c r="B501" s="4" t="str">
        <f>"00655741"</f>
        <v>00655741</v>
      </c>
    </row>
    <row r="502" spans="1:2" x14ac:dyDescent="0.25">
      <c r="A502" s="4">
        <v>500</v>
      </c>
      <c r="B502" s="4" t="str">
        <f>"00657110"</f>
        <v>00657110</v>
      </c>
    </row>
    <row r="503" spans="1:2" x14ac:dyDescent="0.25">
      <c r="A503" s="4">
        <v>501</v>
      </c>
      <c r="B503" s="4" t="str">
        <f>"00658916"</f>
        <v>00658916</v>
      </c>
    </row>
    <row r="504" spans="1:2" x14ac:dyDescent="0.25">
      <c r="A504" s="4">
        <v>502</v>
      </c>
      <c r="B504" s="4" t="str">
        <f>"00659007"</f>
        <v>00659007</v>
      </c>
    </row>
    <row r="505" spans="1:2" x14ac:dyDescent="0.25">
      <c r="A505" s="4">
        <v>503</v>
      </c>
      <c r="B505" s="4" t="str">
        <f>"00660506"</f>
        <v>00660506</v>
      </c>
    </row>
    <row r="506" spans="1:2" x14ac:dyDescent="0.25">
      <c r="A506" s="4">
        <v>504</v>
      </c>
      <c r="B506" s="4" t="str">
        <f>"00661751"</f>
        <v>00661751</v>
      </c>
    </row>
    <row r="507" spans="1:2" x14ac:dyDescent="0.25">
      <c r="A507" s="4">
        <v>505</v>
      </c>
      <c r="B507" s="4" t="str">
        <f>"00662997"</f>
        <v>00662997</v>
      </c>
    </row>
    <row r="508" spans="1:2" x14ac:dyDescent="0.25">
      <c r="A508" s="4">
        <v>506</v>
      </c>
      <c r="B508" s="4" t="str">
        <f>"00664730"</f>
        <v>00664730</v>
      </c>
    </row>
    <row r="509" spans="1:2" x14ac:dyDescent="0.25">
      <c r="A509" s="4">
        <v>507</v>
      </c>
      <c r="B509" s="4" t="str">
        <f>"00666216"</f>
        <v>00666216</v>
      </c>
    </row>
    <row r="510" spans="1:2" x14ac:dyDescent="0.25">
      <c r="A510" s="4">
        <v>508</v>
      </c>
      <c r="B510" s="4" t="str">
        <f>"00666781"</f>
        <v>00666781</v>
      </c>
    </row>
    <row r="511" spans="1:2" x14ac:dyDescent="0.25">
      <c r="A511" s="4">
        <v>509</v>
      </c>
      <c r="B511" s="4" t="str">
        <f>"00666798"</f>
        <v>00666798</v>
      </c>
    </row>
    <row r="512" spans="1:2" x14ac:dyDescent="0.25">
      <c r="A512" s="4">
        <v>510</v>
      </c>
      <c r="B512" s="4" t="str">
        <f>"00666806"</f>
        <v>00666806</v>
      </c>
    </row>
    <row r="513" spans="1:2" x14ac:dyDescent="0.25">
      <c r="A513" s="4">
        <v>511</v>
      </c>
      <c r="B513" s="4" t="str">
        <f>"00667666"</f>
        <v>00667666</v>
      </c>
    </row>
    <row r="514" spans="1:2" x14ac:dyDescent="0.25">
      <c r="A514" s="4">
        <v>512</v>
      </c>
      <c r="B514" s="4" t="str">
        <f>"00668945"</f>
        <v>00668945</v>
      </c>
    </row>
    <row r="515" spans="1:2" x14ac:dyDescent="0.25">
      <c r="A515" s="4">
        <v>513</v>
      </c>
      <c r="B515" s="4" t="str">
        <f>"00669296"</f>
        <v>00669296</v>
      </c>
    </row>
    <row r="516" spans="1:2" x14ac:dyDescent="0.25">
      <c r="A516" s="4">
        <v>514</v>
      </c>
      <c r="B516" s="4" t="str">
        <f>"00670115"</f>
        <v>00670115</v>
      </c>
    </row>
    <row r="517" spans="1:2" x14ac:dyDescent="0.25">
      <c r="A517" s="4">
        <v>515</v>
      </c>
      <c r="B517" s="4" t="str">
        <f>"00670719"</f>
        <v>00670719</v>
      </c>
    </row>
    <row r="518" spans="1:2" x14ac:dyDescent="0.25">
      <c r="A518" s="4">
        <v>516</v>
      </c>
      <c r="B518" s="4" t="str">
        <f>"00674764"</f>
        <v>00674764</v>
      </c>
    </row>
    <row r="519" spans="1:2" x14ac:dyDescent="0.25">
      <c r="A519" s="4">
        <v>517</v>
      </c>
      <c r="B519" s="4" t="str">
        <f>"00679782"</f>
        <v>00679782</v>
      </c>
    </row>
    <row r="520" spans="1:2" x14ac:dyDescent="0.25">
      <c r="A520" s="4">
        <v>518</v>
      </c>
      <c r="B520" s="4" t="str">
        <f>"00681362"</f>
        <v>00681362</v>
      </c>
    </row>
    <row r="521" spans="1:2" x14ac:dyDescent="0.25">
      <c r="A521" s="4">
        <v>519</v>
      </c>
      <c r="B521" s="4" t="str">
        <f>"00682121"</f>
        <v>00682121</v>
      </c>
    </row>
    <row r="522" spans="1:2" x14ac:dyDescent="0.25">
      <c r="A522" s="4">
        <v>520</v>
      </c>
      <c r="B522" s="4" t="str">
        <f>"00685446"</f>
        <v>00685446</v>
      </c>
    </row>
    <row r="523" spans="1:2" x14ac:dyDescent="0.25">
      <c r="A523" s="4">
        <v>521</v>
      </c>
      <c r="B523" s="4" t="str">
        <f>"00686840"</f>
        <v>00686840</v>
      </c>
    </row>
    <row r="524" spans="1:2" x14ac:dyDescent="0.25">
      <c r="A524" s="4">
        <v>522</v>
      </c>
      <c r="B524" s="4" t="str">
        <f>"00689725"</f>
        <v>00689725</v>
      </c>
    </row>
    <row r="525" spans="1:2" x14ac:dyDescent="0.25">
      <c r="A525" s="4">
        <v>523</v>
      </c>
      <c r="B525" s="4" t="str">
        <f>"00691139"</f>
        <v>00691139</v>
      </c>
    </row>
    <row r="526" spans="1:2" x14ac:dyDescent="0.25">
      <c r="A526" s="4">
        <v>524</v>
      </c>
      <c r="B526" s="4" t="str">
        <f>"00691369"</f>
        <v>00691369</v>
      </c>
    </row>
    <row r="527" spans="1:2" x14ac:dyDescent="0.25">
      <c r="A527" s="4">
        <v>525</v>
      </c>
      <c r="B527" s="4" t="str">
        <f>"00691526"</f>
        <v>00691526</v>
      </c>
    </row>
    <row r="528" spans="1:2" x14ac:dyDescent="0.25">
      <c r="A528" s="4">
        <v>526</v>
      </c>
      <c r="B528" s="4" t="str">
        <f>"00692075"</f>
        <v>00692075</v>
      </c>
    </row>
    <row r="529" spans="1:2" x14ac:dyDescent="0.25">
      <c r="A529" s="4">
        <v>527</v>
      </c>
      <c r="B529" s="4" t="str">
        <f>"00694830"</f>
        <v>00694830</v>
      </c>
    </row>
    <row r="530" spans="1:2" x14ac:dyDescent="0.25">
      <c r="A530" s="4">
        <v>528</v>
      </c>
      <c r="B530" s="4" t="str">
        <f>"00701484"</f>
        <v>00701484</v>
      </c>
    </row>
    <row r="531" spans="1:2" x14ac:dyDescent="0.25">
      <c r="A531" s="4">
        <v>529</v>
      </c>
      <c r="B531" s="4" t="str">
        <f>"00701852"</f>
        <v>00701852</v>
      </c>
    </row>
    <row r="532" spans="1:2" x14ac:dyDescent="0.25">
      <c r="A532" s="4">
        <v>530</v>
      </c>
      <c r="B532" s="4" t="str">
        <f>"00701880"</f>
        <v>00701880</v>
      </c>
    </row>
    <row r="533" spans="1:2" x14ac:dyDescent="0.25">
      <c r="A533" s="4">
        <v>531</v>
      </c>
      <c r="B533" s="4" t="str">
        <f>"00705721"</f>
        <v>00705721</v>
      </c>
    </row>
    <row r="534" spans="1:2" x14ac:dyDescent="0.25">
      <c r="A534" s="4">
        <v>532</v>
      </c>
      <c r="B534" s="4" t="str">
        <f>"00708549"</f>
        <v>00708549</v>
      </c>
    </row>
    <row r="535" spans="1:2" x14ac:dyDescent="0.25">
      <c r="A535" s="4">
        <v>533</v>
      </c>
      <c r="B535" s="4" t="str">
        <f>"00710347"</f>
        <v>00710347</v>
      </c>
    </row>
    <row r="536" spans="1:2" x14ac:dyDescent="0.25">
      <c r="A536" s="4">
        <v>534</v>
      </c>
      <c r="B536" s="4" t="str">
        <f>"00711791"</f>
        <v>00711791</v>
      </c>
    </row>
    <row r="537" spans="1:2" x14ac:dyDescent="0.25">
      <c r="A537" s="4">
        <v>535</v>
      </c>
      <c r="B537" s="4" t="str">
        <f>"00713353"</f>
        <v>00713353</v>
      </c>
    </row>
    <row r="538" spans="1:2" x14ac:dyDescent="0.25">
      <c r="A538" s="4">
        <v>536</v>
      </c>
      <c r="B538" s="4" t="str">
        <f>"00716598"</f>
        <v>00716598</v>
      </c>
    </row>
    <row r="539" spans="1:2" x14ac:dyDescent="0.25">
      <c r="A539" s="4">
        <v>537</v>
      </c>
      <c r="B539" s="4" t="str">
        <f>"00716644"</f>
        <v>00716644</v>
      </c>
    </row>
    <row r="540" spans="1:2" x14ac:dyDescent="0.25">
      <c r="A540" s="4">
        <v>538</v>
      </c>
      <c r="B540" s="4" t="str">
        <f>"00716868"</f>
        <v>00716868</v>
      </c>
    </row>
    <row r="541" spans="1:2" x14ac:dyDescent="0.25">
      <c r="A541" s="4">
        <v>539</v>
      </c>
      <c r="B541" s="4" t="str">
        <f>"00718016"</f>
        <v>00718016</v>
      </c>
    </row>
    <row r="542" spans="1:2" x14ac:dyDescent="0.25">
      <c r="A542" s="4">
        <v>540</v>
      </c>
      <c r="B542" s="4" t="str">
        <f>"00718411"</f>
        <v>00718411</v>
      </c>
    </row>
    <row r="543" spans="1:2" x14ac:dyDescent="0.25">
      <c r="A543" s="4">
        <v>541</v>
      </c>
      <c r="B543" s="4" t="str">
        <f>"00718516"</f>
        <v>00718516</v>
      </c>
    </row>
    <row r="544" spans="1:2" x14ac:dyDescent="0.25">
      <c r="A544" s="4">
        <v>542</v>
      </c>
      <c r="B544" s="4" t="str">
        <f>"00720704"</f>
        <v>00720704</v>
      </c>
    </row>
    <row r="545" spans="1:2" x14ac:dyDescent="0.25">
      <c r="A545" s="4">
        <v>543</v>
      </c>
      <c r="B545" s="4" t="str">
        <f>"00722051"</f>
        <v>00722051</v>
      </c>
    </row>
    <row r="546" spans="1:2" x14ac:dyDescent="0.25">
      <c r="A546" s="4">
        <v>544</v>
      </c>
      <c r="B546" s="4" t="str">
        <f>"00723273"</f>
        <v>00723273</v>
      </c>
    </row>
    <row r="547" spans="1:2" x14ac:dyDescent="0.25">
      <c r="A547" s="4">
        <v>545</v>
      </c>
      <c r="B547" s="4" t="str">
        <f>"00723341"</f>
        <v>00723341</v>
      </c>
    </row>
    <row r="548" spans="1:2" x14ac:dyDescent="0.25">
      <c r="A548" s="4">
        <v>546</v>
      </c>
      <c r="B548" s="4" t="str">
        <f>"00723572"</f>
        <v>00723572</v>
      </c>
    </row>
    <row r="549" spans="1:2" x14ac:dyDescent="0.25">
      <c r="A549" s="4">
        <v>547</v>
      </c>
      <c r="B549" s="4" t="str">
        <f>"00725545"</f>
        <v>00725545</v>
      </c>
    </row>
    <row r="550" spans="1:2" x14ac:dyDescent="0.25">
      <c r="A550" s="4">
        <v>548</v>
      </c>
      <c r="B550" s="4" t="str">
        <f>"00730570"</f>
        <v>00730570</v>
      </c>
    </row>
    <row r="551" spans="1:2" x14ac:dyDescent="0.25">
      <c r="A551" s="4">
        <v>549</v>
      </c>
      <c r="B551" s="4" t="str">
        <f>"00735031"</f>
        <v>00735031</v>
      </c>
    </row>
    <row r="552" spans="1:2" x14ac:dyDescent="0.25">
      <c r="A552" s="4">
        <v>550</v>
      </c>
      <c r="B552" s="4" t="str">
        <f>"00735484"</f>
        <v>00735484</v>
      </c>
    </row>
    <row r="553" spans="1:2" x14ac:dyDescent="0.25">
      <c r="A553" s="4">
        <v>551</v>
      </c>
      <c r="B553" s="4" t="str">
        <f>"00737216"</f>
        <v>00737216</v>
      </c>
    </row>
    <row r="554" spans="1:2" x14ac:dyDescent="0.25">
      <c r="A554" s="4">
        <v>552</v>
      </c>
      <c r="B554" s="4" t="str">
        <f>"00737308"</f>
        <v>00737308</v>
      </c>
    </row>
    <row r="555" spans="1:2" x14ac:dyDescent="0.25">
      <c r="A555" s="4">
        <v>553</v>
      </c>
      <c r="B555" s="4" t="str">
        <f>"00740342"</f>
        <v>00740342</v>
      </c>
    </row>
    <row r="556" spans="1:2" x14ac:dyDescent="0.25">
      <c r="A556" s="4">
        <v>554</v>
      </c>
      <c r="B556" s="4" t="str">
        <f>"00740547"</f>
        <v>00740547</v>
      </c>
    </row>
    <row r="557" spans="1:2" x14ac:dyDescent="0.25">
      <c r="A557" s="4">
        <v>555</v>
      </c>
      <c r="B557" s="4" t="str">
        <f>"00740657"</f>
        <v>00740657</v>
      </c>
    </row>
    <row r="558" spans="1:2" x14ac:dyDescent="0.25">
      <c r="A558" s="4">
        <v>556</v>
      </c>
      <c r="B558" s="4" t="str">
        <f>"00741706"</f>
        <v>00741706</v>
      </c>
    </row>
    <row r="559" spans="1:2" x14ac:dyDescent="0.25">
      <c r="A559" s="4">
        <v>557</v>
      </c>
      <c r="B559" s="4" t="str">
        <f>"00742485"</f>
        <v>00742485</v>
      </c>
    </row>
    <row r="560" spans="1:2" x14ac:dyDescent="0.25">
      <c r="A560" s="4">
        <v>558</v>
      </c>
      <c r="B560" s="4" t="str">
        <f>"00742533"</f>
        <v>00742533</v>
      </c>
    </row>
    <row r="561" spans="1:2" x14ac:dyDescent="0.25">
      <c r="A561" s="4">
        <v>559</v>
      </c>
      <c r="B561" s="4" t="str">
        <f>"00743478"</f>
        <v>00743478</v>
      </c>
    </row>
    <row r="562" spans="1:2" x14ac:dyDescent="0.25">
      <c r="A562" s="4">
        <v>560</v>
      </c>
      <c r="B562" s="4" t="str">
        <f>"00743520"</f>
        <v>00743520</v>
      </c>
    </row>
    <row r="563" spans="1:2" x14ac:dyDescent="0.25">
      <c r="A563" s="4">
        <v>561</v>
      </c>
      <c r="B563" s="4" t="str">
        <f>"00744084"</f>
        <v>00744084</v>
      </c>
    </row>
    <row r="564" spans="1:2" x14ac:dyDescent="0.25">
      <c r="A564" s="4">
        <v>562</v>
      </c>
      <c r="B564" s="4" t="str">
        <f>"00744151"</f>
        <v>00744151</v>
      </c>
    </row>
    <row r="565" spans="1:2" x14ac:dyDescent="0.25">
      <c r="A565" s="4">
        <v>563</v>
      </c>
      <c r="B565" s="4" t="str">
        <f>"00744916"</f>
        <v>00744916</v>
      </c>
    </row>
    <row r="566" spans="1:2" x14ac:dyDescent="0.25">
      <c r="A566" s="4">
        <v>564</v>
      </c>
      <c r="B566" s="4" t="str">
        <f>"00747827"</f>
        <v>00747827</v>
      </c>
    </row>
    <row r="567" spans="1:2" x14ac:dyDescent="0.25">
      <c r="A567" s="4">
        <v>565</v>
      </c>
      <c r="B567" s="4" t="str">
        <f>"00748948"</f>
        <v>00748948</v>
      </c>
    </row>
    <row r="568" spans="1:2" x14ac:dyDescent="0.25">
      <c r="A568" s="4">
        <v>566</v>
      </c>
      <c r="B568" s="4" t="str">
        <f>"00750752"</f>
        <v>00750752</v>
      </c>
    </row>
    <row r="569" spans="1:2" x14ac:dyDescent="0.25">
      <c r="A569" s="4">
        <v>567</v>
      </c>
      <c r="B569" s="4" t="str">
        <f>"00752119"</f>
        <v>00752119</v>
      </c>
    </row>
    <row r="570" spans="1:2" x14ac:dyDescent="0.25">
      <c r="A570" s="4">
        <v>568</v>
      </c>
      <c r="B570" s="4" t="str">
        <f>"00752145"</f>
        <v>00752145</v>
      </c>
    </row>
    <row r="571" spans="1:2" x14ac:dyDescent="0.25">
      <c r="A571" s="4">
        <v>569</v>
      </c>
      <c r="B571" s="4" t="str">
        <f>"00752739"</f>
        <v>00752739</v>
      </c>
    </row>
    <row r="572" spans="1:2" x14ac:dyDescent="0.25">
      <c r="A572" s="4">
        <v>570</v>
      </c>
      <c r="B572" s="4" t="str">
        <f>"00753089"</f>
        <v>00753089</v>
      </c>
    </row>
    <row r="573" spans="1:2" x14ac:dyDescent="0.25">
      <c r="A573" s="4">
        <v>571</v>
      </c>
      <c r="B573" s="4" t="str">
        <f>"00753184"</f>
        <v>00753184</v>
      </c>
    </row>
    <row r="574" spans="1:2" x14ac:dyDescent="0.25">
      <c r="A574" s="4">
        <v>572</v>
      </c>
      <c r="B574" s="4" t="str">
        <f>"00753674"</f>
        <v>00753674</v>
      </c>
    </row>
    <row r="575" spans="1:2" x14ac:dyDescent="0.25">
      <c r="A575" s="4">
        <v>573</v>
      </c>
      <c r="B575" s="4" t="str">
        <f>"00754050"</f>
        <v>00754050</v>
      </c>
    </row>
    <row r="576" spans="1:2" x14ac:dyDescent="0.25">
      <c r="A576" s="4">
        <v>574</v>
      </c>
      <c r="B576" s="4" t="str">
        <f>"00754642"</f>
        <v>00754642</v>
      </c>
    </row>
    <row r="577" spans="1:2" x14ac:dyDescent="0.25">
      <c r="A577" s="4">
        <v>575</v>
      </c>
      <c r="B577" s="4" t="str">
        <f>"00755426"</f>
        <v>00755426</v>
      </c>
    </row>
    <row r="578" spans="1:2" x14ac:dyDescent="0.25">
      <c r="A578" s="4">
        <v>576</v>
      </c>
      <c r="B578" s="4" t="str">
        <f>"00755890"</f>
        <v>00755890</v>
      </c>
    </row>
    <row r="579" spans="1:2" x14ac:dyDescent="0.25">
      <c r="A579" s="4">
        <v>577</v>
      </c>
      <c r="B579" s="4" t="str">
        <f>"00758948"</f>
        <v>00758948</v>
      </c>
    </row>
    <row r="580" spans="1:2" x14ac:dyDescent="0.25">
      <c r="A580" s="4">
        <v>578</v>
      </c>
      <c r="B580" s="4" t="str">
        <f>"00759529"</f>
        <v>00759529</v>
      </c>
    </row>
    <row r="581" spans="1:2" x14ac:dyDescent="0.25">
      <c r="A581" s="4">
        <v>579</v>
      </c>
      <c r="B581" s="4" t="str">
        <f>"00761238"</f>
        <v>00761238</v>
      </c>
    </row>
    <row r="582" spans="1:2" x14ac:dyDescent="0.25">
      <c r="A582" s="4">
        <v>580</v>
      </c>
      <c r="B582" s="4" t="str">
        <f>"00764578"</f>
        <v>00764578</v>
      </c>
    </row>
    <row r="583" spans="1:2" x14ac:dyDescent="0.25">
      <c r="A583" s="4">
        <v>581</v>
      </c>
      <c r="B583" s="4" t="str">
        <f>"00765051"</f>
        <v>00765051</v>
      </c>
    </row>
    <row r="584" spans="1:2" x14ac:dyDescent="0.25">
      <c r="A584" s="4">
        <v>582</v>
      </c>
      <c r="B584" s="4" t="str">
        <f>"00766004"</f>
        <v>00766004</v>
      </c>
    </row>
    <row r="585" spans="1:2" x14ac:dyDescent="0.25">
      <c r="A585" s="4">
        <v>583</v>
      </c>
      <c r="B585" s="4" t="str">
        <f>"00766368"</f>
        <v>00766368</v>
      </c>
    </row>
    <row r="586" spans="1:2" x14ac:dyDescent="0.25">
      <c r="A586" s="4">
        <v>584</v>
      </c>
      <c r="B586" s="4" t="str">
        <f>"00767079"</f>
        <v>00767079</v>
      </c>
    </row>
    <row r="587" spans="1:2" x14ac:dyDescent="0.25">
      <c r="A587" s="4">
        <v>585</v>
      </c>
      <c r="B587" s="4" t="str">
        <f>"00767459"</f>
        <v>00767459</v>
      </c>
    </row>
    <row r="588" spans="1:2" x14ac:dyDescent="0.25">
      <c r="A588" s="4">
        <v>586</v>
      </c>
      <c r="B588" s="4" t="str">
        <f>"00767989"</f>
        <v>00767989</v>
      </c>
    </row>
    <row r="589" spans="1:2" x14ac:dyDescent="0.25">
      <c r="A589" s="4">
        <v>587</v>
      </c>
      <c r="B589" s="4" t="str">
        <f>"00768101"</f>
        <v>00768101</v>
      </c>
    </row>
    <row r="590" spans="1:2" x14ac:dyDescent="0.25">
      <c r="A590" s="4">
        <v>588</v>
      </c>
      <c r="B590" s="4" t="str">
        <f>"00768179"</f>
        <v>00768179</v>
      </c>
    </row>
    <row r="591" spans="1:2" x14ac:dyDescent="0.25">
      <c r="A591" s="4">
        <v>589</v>
      </c>
      <c r="B591" s="4" t="str">
        <f>"00768189"</f>
        <v>00768189</v>
      </c>
    </row>
    <row r="592" spans="1:2" x14ac:dyDescent="0.25">
      <c r="A592" s="4">
        <v>590</v>
      </c>
      <c r="B592" s="4" t="str">
        <f>"00769091"</f>
        <v>00769091</v>
      </c>
    </row>
    <row r="593" spans="1:2" x14ac:dyDescent="0.25">
      <c r="A593" s="4">
        <v>591</v>
      </c>
      <c r="B593" s="4" t="str">
        <f>"00769484"</f>
        <v>00769484</v>
      </c>
    </row>
    <row r="594" spans="1:2" x14ac:dyDescent="0.25">
      <c r="A594" s="4">
        <v>592</v>
      </c>
      <c r="B594" s="4" t="str">
        <f>"00769786"</f>
        <v>00769786</v>
      </c>
    </row>
    <row r="595" spans="1:2" x14ac:dyDescent="0.25">
      <c r="A595" s="4">
        <v>593</v>
      </c>
      <c r="B595" s="4" t="str">
        <f>"00770455"</f>
        <v>00770455</v>
      </c>
    </row>
    <row r="596" spans="1:2" x14ac:dyDescent="0.25">
      <c r="A596" s="4">
        <v>594</v>
      </c>
      <c r="B596" s="4" t="str">
        <f>"00771075"</f>
        <v>00771075</v>
      </c>
    </row>
    <row r="597" spans="1:2" x14ac:dyDescent="0.25">
      <c r="A597" s="4">
        <v>595</v>
      </c>
      <c r="B597" s="4" t="str">
        <f>"00772780"</f>
        <v>00772780</v>
      </c>
    </row>
    <row r="598" spans="1:2" x14ac:dyDescent="0.25">
      <c r="A598" s="4">
        <v>596</v>
      </c>
      <c r="B598" s="4" t="str">
        <f>"00773027"</f>
        <v>00773027</v>
      </c>
    </row>
    <row r="599" spans="1:2" x14ac:dyDescent="0.25">
      <c r="A599" s="4">
        <v>597</v>
      </c>
      <c r="B599" s="4" t="str">
        <f>"00773290"</f>
        <v>00773290</v>
      </c>
    </row>
    <row r="600" spans="1:2" x14ac:dyDescent="0.25">
      <c r="A600" s="4">
        <v>598</v>
      </c>
      <c r="B600" s="4" t="str">
        <f>"00773628"</f>
        <v>00773628</v>
      </c>
    </row>
    <row r="601" spans="1:2" x14ac:dyDescent="0.25">
      <c r="A601" s="4">
        <v>599</v>
      </c>
      <c r="B601" s="4" t="str">
        <f>"00773984"</f>
        <v>00773984</v>
      </c>
    </row>
    <row r="602" spans="1:2" x14ac:dyDescent="0.25">
      <c r="A602" s="4">
        <v>600</v>
      </c>
      <c r="B602" s="4" t="str">
        <f>"00774017"</f>
        <v>00774017</v>
      </c>
    </row>
    <row r="603" spans="1:2" x14ac:dyDescent="0.25">
      <c r="A603" s="4">
        <v>601</v>
      </c>
      <c r="B603" s="4" t="str">
        <f>"00774245"</f>
        <v>00774245</v>
      </c>
    </row>
    <row r="604" spans="1:2" x14ac:dyDescent="0.25">
      <c r="A604" s="4">
        <v>602</v>
      </c>
      <c r="B604" s="4" t="str">
        <f>"00774348"</f>
        <v>00774348</v>
      </c>
    </row>
    <row r="605" spans="1:2" x14ac:dyDescent="0.25">
      <c r="A605" s="4">
        <v>603</v>
      </c>
      <c r="B605" s="4" t="str">
        <f>"00775338"</f>
        <v>00775338</v>
      </c>
    </row>
    <row r="606" spans="1:2" x14ac:dyDescent="0.25">
      <c r="A606" s="4">
        <v>604</v>
      </c>
      <c r="B606" s="4" t="str">
        <f>"00776171"</f>
        <v>00776171</v>
      </c>
    </row>
    <row r="607" spans="1:2" x14ac:dyDescent="0.25">
      <c r="A607" s="4">
        <v>605</v>
      </c>
      <c r="B607" s="4" t="str">
        <f>"00776359"</f>
        <v>00776359</v>
      </c>
    </row>
    <row r="608" spans="1:2" x14ac:dyDescent="0.25">
      <c r="A608" s="4">
        <v>606</v>
      </c>
      <c r="B608" s="4" t="str">
        <f>"00776369"</f>
        <v>00776369</v>
      </c>
    </row>
    <row r="609" spans="1:2" x14ac:dyDescent="0.25">
      <c r="A609" s="4">
        <v>607</v>
      </c>
      <c r="B609" s="4" t="str">
        <f>"00776469"</f>
        <v>00776469</v>
      </c>
    </row>
    <row r="610" spans="1:2" x14ac:dyDescent="0.25">
      <c r="A610" s="4">
        <v>608</v>
      </c>
      <c r="B610" s="4" t="str">
        <f>"00776583"</f>
        <v>00776583</v>
      </c>
    </row>
    <row r="611" spans="1:2" x14ac:dyDescent="0.25">
      <c r="A611" s="4">
        <v>609</v>
      </c>
      <c r="B611" s="4" t="str">
        <f>"00776649"</f>
        <v>00776649</v>
      </c>
    </row>
    <row r="612" spans="1:2" x14ac:dyDescent="0.25">
      <c r="A612" s="4">
        <v>610</v>
      </c>
      <c r="B612" s="4" t="str">
        <f>"00776960"</f>
        <v>00776960</v>
      </c>
    </row>
    <row r="613" spans="1:2" x14ac:dyDescent="0.25">
      <c r="A613" s="4">
        <v>611</v>
      </c>
      <c r="B613" s="4" t="str">
        <f>"00776975"</f>
        <v>00776975</v>
      </c>
    </row>
    <row r="614" spans="1:2" x14ac:dyDescent="0.25">
      <c r="A614" s="4">
        <v>612</v>
      </c>
      <c r="B614" s="4" t="str">
        <f>"00777061"</f>
        <v>00777061</v>
      </c>
    </row>
    <row r="615" spans="1:2" x14ac:dyDescent="0.25">
      <c r="A615" s="4">
        <v>613</v>
      </c>
      <c r="B615" s="4" t="str">
        <f>"00777353"</f>
        <v>00777353</v>
      </c>
    </row>
    <row r="616" spans="1:2" x14ac:dyDescent="0.25">
      <c r="A616" s="4">
        <v>614</v>
      </c>
      <c r="B616" s="4" t="str">
        <f>"00777466"</f>
        <v>00777466</v>
      </c>
    </row>
    <row r="617" spans="1:2" x14ac:dyDescent="0.25">
      <c r="A617" s="4">
        <v>615</v>
      </c>
      <c r="B617" s="4" t="str">
        <f>"00777485"</f>
        <v>00777485</v>
      </c>
    </row>
    <row r="618" spans="1:2" x14ac:dyDescent="0.25">
      <c r="A618" s="4">
        <v>616</v>
      </c>
      <c r="B618" s="4" t="str">
        <f>"00777486"</f>
        <v>00777486</v>
      </c>
    </row>
    <row r="619" spans="1:2" x14ac:dyDescent="0.25">
      <c r="A619" s="4">
        <v>617</v>
      </c>
      <c r="B619" s="4" t="str">
        <f>"00778080"</f>
        <v>00778080</v>
      </c>
    </row>
    <row r="620" spans="1:2" x14ac:dyDescent="0.25">
      <c r="A620" s="4">
        <v>618</v>
      </c>
      <c r="B620" s="4" t="str">
        <f>"00778252"</f>
        <v>00778252</v>
      </c>
    </row>
    <row r="621" spans="1:2" x14ac:dyDescent="0.25">
      <c r="A621" s="4">
        <v>619</v>
      </c>
      <c r="B621" s="4" t="str">
        <f>"00778259"</f>
        <v>00778259</v>
      </c>
    </row>
    <row r="622" spans="1:2" x14ac:dyDescent="0.25">
      <c r="A622" s="4">
        <v>620</v>
      </c>
      <c r="B622" s="4" t="str">
        <f>"00778285"</f>
        <v>00778285</v>
      </c>
    </row>
    <row r="623" spans="1:2" x14ac:dyDescent="0.25">
      <c r="A623" s="4">
        <v>621</v>
      </c>
      <c r="B623" s="4" t="str">
        <f>"00778970"</f>
        <v>00778970</v>
      </c>
    </row>
    <row r="624" spans="1:2" x14ac:dyDescent="0.25">
      <c r="A624" s="4">
        <v>622</v>
      </c>
      <c r="B624" s="4" t="str">
        <f>"00779074"</f>
        <v>00779074</v>
      </c>
    </row>
    <row r="625" spans="1:2" x14ac:dyDescent="0.25">
      <c r="A625" s="4">
        <v>623</v>
      </c>
      <c r="B625" s="4" t="str">
        <f>"00779123"</f>
        <v>00779123</v>
      </c>
    </row>
    <row r="626" spans="1:2" x14ac:dyDescent="0.25">
      <c r="A626" s="4">
        <v>624</v>
      </c>
      <c r="B626" s="4" t="str">
        <f>"00779157"</f>
        <v>00779157</v>
      </c>
    </row>
    <row r="627" spans="1:2" x14ac:dyDescent="0.25">
      <c r="A627" s="4">
        <v>625</v>
      </c>
      <c r="B627" s="4" t="str">
        <f>"00779176"</f>
        <v>00779176</v>
      </c>
    </row>
    <row r="628" spans="1:2" x14ac:dyDescent="0.25">
      <c r="A628" s="4">
        <v>626</v>
      </c>
      <c r="B628" s="4" t="str">
        <f>"00779224"</f>
        <v>00779224</v>
      </c>
    </row>
    <row r="629" spans="1:2" x14ac:dyDescent="0.25">
      <c r="A629" s="4">
        <v>627</v>
      </c>
      <c r="B629" s="4" t="str">
        <f>"00779445"</f>
        <v>00779445</v>
      </c>
    </row>
    <row r="630" spans="1:2" x14ac:dyDescent="0.25">
      <c r="A630" s="4">
        <v>628</v>
      </c>
      <c r="B630" s="4" t="str">
        <f>"00779499"</f>
        <v>00779499</v>
      </c>
    </row>
    <row r="631" spans="1:2" x14ac:dyDescent="0.25">
      <c r="A631" s="4">
        <v>629</v>
      </c>
      <c r="B631" s="4" t="str">
        <f>"00779508"</f>
        <v>00779508</v>
      </c>
    </row>
    <row r="632" spans="1:2" x14ac:dyDescent="0.25">
      <c r="A632" s="4">
        <v>630</v>
      </c>
      <c r="B632" s="4" t="str">
        <f>"00779511"</f>
        <v>00779511</v>
      </c>
    </row>
    <row r="633" spans="1:2" x14ac:dyDescent="0.25">
      <c r="A633" s="4">
        <v>631</v>
      </c>
      <c r="B633" s="4" t="str">
        <f>"00779521"</f>
        <v>00779521</v>
      </c>
    </row>
    <row r="634" spans="1:2" x14ac:dyDescent="0.25">
      <c r="A634" s="4">
        <v>632</v>
      </c>
      <c r="B634" s="4" t="str">
        <f>"00779605"</f>
        <v>00779605</v>
      </c>
    </row>
    <row r="635" spans="1:2" x14ac:dyDescent="0.25">
      <c r="A635" s="4">
        <v>633</v>
      </c>
      <c r="B635" s="4" t="str">
        <f>"00779625"</f>
        <v>00779625</v>
      </c>
    </row>
    <row r="636" spans="1:2" x14ac:dyDescent="0.25">
      <c r="A636" s="4">
        <v>634</v>
      </c>
      <c r="B636" s="4" t="str">
        <f>"00779775"</f>
        <v>00779775</v>
      </c>
    </row>
    <row r="637" spans="1:2" x14ac:dyDescent="0.25">
      <c r="A637" s="4">
        <v>635</v>
      </c>
      <c r="B637" s="4" t="str">
        <f>"00779853"</f>
        <v>00779853</v>
      </c>
    </row>
    <row r="638" spans="1:2" x14ac:dyDescent="0.25">
      <c r="A638" s="4">
        <v>636</v>
      </c>
      <c r="B638" s="4" t="str">
        <f>"00779888"</f>
        <v>00779888</v>
      </c>
    </row>
    <row r="639" spans="1:2" x14ac:dyDescent="0.25">
      <c r="A639" s="4">
        <v>637</v>
      </c>
      <c r="B639" s="4" t="str">
        <f>"00780033"</f>
        <v>00780033</v>
      </c>
    </row>
    <row r="640" spans="1:2" x14ac:dyDescent="0.25">
      <c r="A640" s="4">
        <v>638</v>
      </c>
      <c r="B640" s="4" t="str">
        <f>"00780050"</f>
        <v>00780050</v>
      </c>
    </row>
    <row r="641" spans="1:2" x14ac:dyDescent="0.25">
      <c r="A641" s="4">
        <v>639</v>
      </c>
      <c r="B641" s="4" t="str">
        <f>"00780075"</f>
        <v>00780075</v>
      </c>
    </row>
    <row r="642" spans="1:2" x14ac:dyDescent="0.25">
      <c r="A642" s="4">
        <v>640</v>
      </c>
      <c r="B642" s="4" t="str">
        <f>"00780103"</f>
        <v>00780103</v>
      </c>
    </row>
    <row r="643" spans="1:2" x14ac:dyDescent="0.25">
      <c r="A643" s="4">
        <v>641</v>
      </c>
      <c r="B643" s="4" t="str">
        <f>"00780110"</f>
        <v>00780110</v>
      </c>
    </row>
    <row r="644" spans="1:2" x14ac:dyDescent="0.25">
      <c r="A644" s="4">
        <v>642</v>
      </c>
      <c r="B644" s="4" t="str">
        <f>"00780114"</f>
        <v>00780114</v>
      </c>
    </row>
    <row r="645" spans="1:2" x14ac:dyDescent="0.25">
      <c r="A645" s="4">
        <v>643</v>
      </c>
      <c r="B645" s="4" t="str">
        <f>"00780222"</f>
        <v>00780222</v>
      </c>
    </row>
    <row r="646" spans="1:2" x14ac:dyDescent="0.25">
      <c r="A646" s="4">
        <v>644</v>
      </c>
      <c r="B646" s="4" t="str">
        <f>"00780368"</f>
        <v>00780368</v>
      </c>
    </row>
    <row r="647" spans="1:2" x14ac:dyDescent="0.25">
      <c r="A647" s="4">
        <v>645</v>
      </c>
      <c r="B647" s="4" t="str">
        <f>"00780970"</f>
        <v>00780970</v>
      </c>
    </row>
    <row r="648" spans="1:2" x14ac:dyDescent="0.25">
      <c r="A648" s="4">
        <v>646</v>
      </c>
      <c r="B648" s="4" t="str">
        <f>"00781026"</f>
        <v>00781026</v>
      </c>
    </row>
    <row r="649" spans="1:2" x14ac:dyDescent="0.25">
      <c r="A649" s="4">
        <v>647</v>
      </c>
      <c r="B649" s="4" t="str">
        <f>"00781411"</f>
        <v>00781411</v>
      </c>
    </row>
    <row r="650" spans="1:2" x14ac:dyDescent="0.25">
      <c r="A650" s="4">
        <v>648</v>
      </c>
      <c r="B650" s="4" t="str">
        <f>"00781995"</f>
        <v>00781995</v>
      </c>
    </row>
    <row r="651" spans="1:2" x14ac:dyDescent="0.25">
      <c r="A651" s="4">
        <v>649</v>
      </c>
      <c r="B651" s="4" t="str">
        <f>"00783067"</f>
        <v>00783067</v>
      </c>
    </row>
    <row r="652" spans="1:2" x14ac:dyDescent="0.25">
      <c r="A652" s="4">
        <v>650</v>
      </c>
      <c r="B652" s="4" t="str">
        <f>"00783172"</f>
        <v>00783172</v>
      </c>
    </row>
    <row r="653" spans="1:2" x14ac:dyDescent="0.25">
      <c r="A653" s="4">
        <v>651</v>
      </c>
      <c r="B653" s="4" t="str">
        <f>"00783304"</f>
        <v>00783304</v>
      </c>
    </row>
    <row r="654" spans="1:2" x14ac:dyDescent="0.25">
      <c r="A654" s="4">
        <v>652</v>
      </c>
      <c r="B654" s="4" t="str">
        <f>"00783312"</f>
        <v>00783312</v>
      </c>
    </row>
    <row r="655" spans="1:2" x14ac:dyDescent="0.25">
      <c r="A655" s="4">
        <v>653</v>
      </c>
      <c r="B655" s="4" t="str">
        <f>"00784104"</f>
        <v>00784104</v>
      </c>
    </row>
    <row r="656" spans="1:2" x14ac:dyDescent="0.25">
      <c r="A656" s="4">
        <v>654</v>
      </c>
      <c r="B656" s="4" t="str">
        <f>"00787068"</f>
        <v>00787068</v>
      </c>
    </row>
    <row r="657" spans="1:2" x14ac:dyDescent="0.25">
      <c r="A657" s="4">
        <v>655</v>
      </c>
      <c r="B657" s="4" t="str">
        <f>"00787355"</f>
        <v>00787355</v>
      </c>
    </row>
    <row r="658" spans="1:2" x14ac:dyDescent="0.25">
      <c r="A658" s="4">
        <v>656</v>
      </c>
      <c r="B658" s="4" t="str">
        <f>"00787620"</f>
        <v>00787620</v>
      </c>
    </row>
    <row r="659" spans="1:2" x14ac:dyDescent="0.25">
      <c r="A659" s="4">
        <v>657</v>
      </c>
      <c r="B659" s="4" t="str">
        <f>"00788307"</f>
        <v>00788307</v>
      </c>
    </row>
    <row r="660" spans="1:2" x14ac:dyDescent="0.25">
      <c r="A660" s="4">
        <v>658</v>
      </c>
      <c r="B660" s="4" t="str">
        <f>"00789127"</f>
        <v>00789127</v>
      </c>
    </row>
    <row r="661" spans="1:2" x14ac:dyDescent="0.25">
      <c r="A661" s="4">
        <v>659</v>
      </c>
      <c r="B661" s="4" t="str">
        <f>"00789639"</f>
        <v>00789639</v>
      </c>
    </row>
    <row r="662" spans="1:2" x14ac:dyDescent="0.25">
      <c r="A662" s="4">
        <v>660</v>
      </c>
      <c r="B662" s="4" t="str">
        <f>"00789907"</f>
        <v>00789907</v>
      </c>
    </row>
    <row r="663" spans="1:2" x14ac:dyDescent="0.25">
      <c r="A663" s="4">
        <v>661</v>
      </c>
      <c r="B663" s="4" t="str">
        <f>"00790541"</f>
        <v>00790541</v>
      </c>
    </row>
    <row r="664" spans="1:2" x14ac:dyDescent="0.25">
      <c r="A664" s="4">
        <v>662</v>
      </c>
      <c r="B664" s="4" t="str">
        <f>"00790988"</f>
        <v>00790988</v>
      </c>
    </row>
    <row r="665" spans="1:2" x14ac:dyDescent="0.25">
      <c r="A665" s="4">
        <v>663</v>
      </c>
      <c r="B665" s="4" t="str">
        <f>"00791230"</f>
        <v>00791230</v>
      </c>
    </row>
    <row r="666" spans="1:2" x14ac:dyDescent="0.25">
      <c r="A666" s="4">
        <v>664</v>
      </c>
      <c r="B666" s="4" t="str">
        <f>"00791266"</f>
        <v>00791266</v>
      </c>
    </row>
    <row r="667" spans="1:2" x14ac:dyDescent="0.25">
      <c r="A667" s="4">
        <v>665</v>
      </c>
      <c r="B667" s="4" t="str">
        <f>"00791660"</f>
        <v>00791660</v>
      </c>
    </row>
    <row r="668" spans="1:2" x14ac:dyDescent="0.25">
      <c r="A668" s="4">
        <v>666</v>
      </c>
      <c r="B668" s="4" t="str">
        <f>"00791675"</f>
        <v>00791675</v>
      </c>
    </row>
    <row r="669" spans="1:2" x14ac:dyDescent="0.25">
      <c r="A669" s="4">
        <v>667</v>
      </c>
      <c r="B669" s="4" t="str">
        <f>"00791922"</f>
        <v>00791922</v>
      </c>
    </row>
    <row r="670" spans="1:2" x14ac:dyDescent="0.25">
      <c r="A670" s="4">
        <v>668</v>
      </c>
      <c r="B670" s="4" t="str">
        <f>"00793288"</f>
        <v>00793288</v>
      </c>
    </row>
    <row r="671" spans="1:2" x14ac:dyDescent="0.25">
      <c r="A671" s="4">
        <v>669</v>
      </c>
      <c r="B671" s="4" t="str">
        <f>"00793344"</f>
        <v>00793344</v>
      </c>
    </row>
    <row r="672" spans="1:2" x14ac:dyDescent="0.25">
      <c r="A672" s="4">
        <v>670</v>
      </c>
      <c r="B672" s="4" t="str">
        <f>"00794256"</f>
        <v>00794256</v>
      </c>
    </row>
    <row r="673" spans="1:2" x14ac:dyDescent="0.25">
      <c r="A673" s="4">
        <v>671</v>
      </c>
      <c r="B673" s="4" t="str">
        <f>"00794582"</f>
        <v>00794582</v>
      </c>
    </row>
    <row r="674" spans="1:2" x14ac:dyDescent="0.25">
      <c r="A674" s="4">
        <v>672</v>
      </c>
      <c r="B674" s="4" t="str">
        <f>"00794614"</f>
        <v>00794614</v>
      </c>
    </row>
    <row r="675" spans="1:2" x14ac:dyDescent="0.25">
      <c r="A675" s="4">
        <v>673</v>
      </c>
      <c r="B675" s="4" t="str">
        <f>"00795032"</f>
        <v>00795032</v>
      </c>
    </row>
    <row r="676" spans="1:2" x14ac:dyDescent="0.25">
      <c r="A676" s="4">
        <v>674</v>
      </c>
      <c r="B676" s="4" t="str">
        <f>"00795229"</f>
        <v>00795229</v>
      </c>
    </row>
    <row r="677" spans="1:2" x14ac:dyDescent="0.25">
      <c r="A677" s="4">
        <v>675</v>
      </c>
      <c r="B677" s="4" t="str">
        <f>"00796470"</f>
        <v>00796470</v>
      </c>
    </row>
    <row r="678" spans="1:2" x14ac:dyDescent="0.25">
      <c r="A678" s="4">
        <v>676</v>
      </c>
      <c r="B678" s="4" t="str">
        <f>"00796801"</f>
        <v>00796801</v>
      </c>
    </row>
    <row r="679" spans="1:2" x14ac:dyDescent="0.25">
      <c r="A679" s="4">
        <v>677</v>
      </c>
      <c r="B679" s="4" t="str">
        <f>"00797026"</f>
        <v>00797026</v>
      </c>
    </row>
    <row r="680" spans="1:2" x14ac:dyDescent="0.25">
      <c r="A680" s="4">
        <v>678</v>
      </c>
      <c r="B680" s="4" t="str">
        <f>"00797434"</f>
        <v>00797434</v>
      </c>
    </row>
    <row r="681" spans="1:2" x14ac:dyDescent="0.25">
      <c r="A681" s="4">
        <v>679</v>
      </c>
      <c r="B681" s="4" t="str">
        <f>"00797848"</f>
        <v>00797848</v>
      </c>
    </row>
    <row r="682" spans="1:2" x14ac:dyDescent="0.25">
      <c r="A682" s="4">
        <v>680</v>
      </c>
      <c r="B682" s="4" t="str">
        <f>"00800807"</f>
        <v>00800807</v>
      </c>
    </row>
    <row r="683" spans="1:2" x14ac:dyDescent="0.25">
      <c r="A683" s="4">
        <v>681</v>
      </c>
      <c r="B683" s="4" t="str">
        <f>"00801629"</f>
        <v>00801629</v>
      </c>
    </row>
    <row r="684" spans="1:2" x14ac:dyDescent="0.25">
      <c r="A684" s="4">
        <v>682</v>
      </c>
      <c r="B684" s="4" t="str">
        <f>"00801761"</f>
        <v>00801761</v>
      </c>
    </row>
    <row r="685" spans="1:2" x14ac:dyDescent="0.25">
      <c r="A685" s="4">
        <v>683</v>
      </c>
      <c r="B685" s="4" t="str">
        <f>"00802054"</f>
        <v>00802054</v>
      </c>
    </row>
    <row r="686" spans="1:2" x14ac:dyDescent="0.25">
      <c r="A686" s="4">
        <v>684</v>
      </c>
      <c r="B686" s="4" t="str">
        <f>"00802226"</f>
        <v>00802226</v>
      </c>
    </row>
    <row r="687" spans="1:2" x14ac:dyDescent="0.25">
      <c r="A687" s="4">
        <v>685</v>
      </c>
      <c r="B687" s="4" t="str">
        <f>"00802530"</f>
        <v>00802530</v>
      </c>
    </row>
    <row r="688" spans="1:2" x14ac:dyDescent="0.25">
      <c r="A688" s="4">
        <v>686</v>
      </c>
      <c r="B688" s="4" t="str">
        <f>"00803284"</f>
        <v>00803284</v>
      </c>
    </row>
    <row r="689" spans="1:2" x14ac:dyDescent="0.25">
      <c r="A689" s="4">
        <v>687</v>
      </c>
      <c r="B689" s="4" t="str">
        <f>"00803556"</f>
        <v>00803556</v>
      </c>
    </row>
    <row r="690" spans="1:2" x14ac:dyDescent="0.25">
      <c r="A690" s="4">
        <v>688</v>
      </c>
      <c r="B690" s="4" t="str">
        <f>"00804175"</f>
        <v>00804175</v>
      </c>
    </row>
    <row r="691" spans="1:2" x14ac:dyDescent="0.25">
      <c r="A691" s="4">
        <v>689</v>
      </c>
      <c r="B691" s="4" t="str">
        <f>"00804202"</f>
        <v>00804202</v>
      </c>
    </row>
    <row r="692" spans="1:2" x14ac:dyDescent="0.25">
      <c r="A692" s="4">
        <v>690</v>
      </c>
      <c r="B692" s="4" t="str">
        <f>"00804299"</f>
        <v>00804299</v>
      </c>
    </row>
    <row r="693" spans="1:2" x14ac:dyDescent="0.25">
      <c r="A693" s="4">
        <v>691</v>
      </c>
      <c r="B693" s="4" t="str">
        <f>"00804517"</f>
        <v>00804517</v>
      </c>
    </row>
    <row r="694" spans="1:2" x14ac:dyDescent="0.25">
      <c r="A694" s="4">
        <v>692</v>
      </c>
      <c r="B694" s="4" t="str">
        <f>"00804566"</f>
        <v>00804566</v>
      </c>
    </row>
    <row r="695" spans="1:2" x14ac:dyDescent="0.25">
      <c r="A695" s="4">
        <v>693</v>
      </c>
      <c r="B695" s="4" t="str">
        <f>"00805925"</f>
        <v>00805925</v>
      </c>
    </row>
    <row r="696" spans="1:2" x14ac:dyDescent="0.25">
      <c r="A696" s="4">
        <v>694</v>
      </c>
      <c r="B696" s="4" t="str">
        <f>"00805996"</f>
        <v>00805996</v>
      </c>
    </row>
    <row r="697" spans="1:2" x14ac:dyDescent="0.25">
      <c r="A697" s="4">
        <v>695</v>
      </c>
      <c r="B697" s="4" t="str">
        <f>"00806812"</f>
        <v>00806812</v>
      </c>
    </row>
    <row r="698" spans="1:2" x14ac:dyDescent="0.25">
      <c r="A698" s="4">
        <v>696</v>
      </c>
      <c r="B698" s="4" t="str">
        <f>"00806986"</f>
        <v>00806986</v>
      </c>
    </row>
    <row r="699" spans="1:2" x14ac:dyDescent="0.25">
      <c r="A699" s="4">
        <v>697</v>
      </c>
      <c r="B699" s="4" t="str">
        <f>"00807588"</f>
        <v>00807588</v>
      </c>
    </row>
    <row r="700" spans="1:2" x14ac:dyDescent="0.25">
      <c r="A700" s="4">
        <v>698</v>
      </c>
      <c r="B700" s="4" t="str">
        <f>"00808641"</f>
        <v>00808641</v>
      </c>
    </row>
    <row r="701" spans="1:2" x14ac:dyDescent="0.25">
      <c r="A701" s="4">
        <v>699</v>
      </c>
      <c r="B701" s="4" t="str">
        <f>"00808646"</f>
        <v>00808646</v>
      </c>
    </row>
    <row r="702" spans="1:2" x14ac:dyDescent="0.25">
      <c r="A702" s="4">
        <v>700</v>
      </c>
      <c r="B702" s="4" t="str">
        <f>"00809049"</f>
        <v>00809049</v>
      </c>
    </row>
    <row r="703" spans="1:2" x14ac:dyDescent="0.25">
      <c r="A703" s="4">
        <v>701</v>
      </c>
      <c r="B703" s="4" t="str">
        <f>"00809262"</f>
        <v>00809262</v>
      </c>
    </row>
    <row r="704" spans="1:2" x14ac:dyDescent="0.25">
      <c r="A704" s="4">
        <v>702</v>
      </c>
      <c r="B704" s="4" t="str">
        <f>"00809548"</f>
        <v>00809548</v>
      </c>
    </row>
    <row r="705" spans="1:2" x14ac:dyDescent="0.25">
      <c r="A705" s="4">
        <v>703</v>
      </c>
      <c r="B705" s="4" t="str">
        <f>"00810001"</f>
        <v>00810001</v>
      </c>
    </row>
    <row r="706" spans="1:2" x14ac:dyDescent="0.25">
      <c r="A706" s="4">
        <v>704</v>
      </c>
      <c r="B706" s="4" t="str">
        <f>"00810042"</f>
        <v>00810042</v>
      </c>
    </row>
    <row r="707" spans="1:2" x14ac:dyDescent="0.25">
      <c r="A707" s="4">
        <v>705</v>
      </c>
      <c r="B707" s="4" t="str">
        <f>"00810146"</f>
        <v>00810146</v>
      </c>
    </row>
    <row r="708" spans="1:2" x14ac:dyDescent="0.25">
      <c r="A708" s="4">
        <v>706</v>
      </c>
      <c r="B708" s="4" t="str">
        <f>"00810844"</f>
        <v>00810844</v>
      </c>
    </row>
    <row r="709" spans="1:2" x14ac:dyDescent="0.25">
      <c r="A709" s="4">
        <v>707</v>
      </c>
      <c r="B709" s="4" t="str">
        <f>"00810859"</f>
        <v>00810859</v>
      </c>
    </row>
    <row r="710" spans="1:2" x14ac:dyDescent="0.25">
      <c r="A710" s="4">
        <v>708</v>
      </c>
      <c r="B710" s="4" t="str">
        <f>"00811094"</f>
        <v>00811094</v>
      </c>
    </row>
    <row r="711" spans="1:2" x14ac:dyDescent="0.25">
      <c r="A711" s="4">
        <v>709</v>
      </c>
      <c r="B711" s="4" t="str">
        <f>"00811564"</f>
        <v>00811564</v>
      </c>
    </row>
    <row r="712" spans="1:2" x14ac:dyDescent="0.25">
      <c r="A712" s="4">
        <v>710</v>
      </c>
      <c r="B712" s="4" t="str">
        <f>"00811950"</f>
        <v>00811950</v>
      </c>
    </row>
    <row r="713" spans="1:2" x14ac:dyDescent="0.25">
      <c r="A713" s="4">
        <v>711</v>
      </c>
      <c r="B713" s="4" t="str">
        <f>"00812020"</f>
        <v>00812020</v>
      </c>
    </row>
    <row r="714" spans="1:2" x14ac:dyDescent="0.25">
      <c r="A714" s="4">
        <v>712</v>
      </c>
      <c r="B714" s="4" t="str">
        <f>"00813246"</f>
        <v>00813246</v>
      </c>
    </row>
    <row r="715" spans="1:2" x14ac:dyDescent="0.25">
      <c r="A715" s="4">
        <v>713</v>
      </c>
      <c r="B715" s="4" t="str">
        <f>"00813563"</f>
        <v>00813563</v>
      </c>
    </row>
    <row r="716" spans="1:2" x14ac:dyDescent="0.25">
      <c r="A716" s="4">
        <v>714</v>
      </c>
      <c r="B716" s="4" t="str">
        <f>"00813840"</f>
        <v>00813840</v>
      </c>
    </row>
    <row r="717" spans="1:2" x14ac:dyDescent="0.25">
      <c r="A717" s="4">
        <v>715</v>
      </c>
      <c r="B717" s="4" t="str">
        <f>"00814688"</f>
        <v>00814688</v>
      </c>
    </row>
    <row r="718" spans="1:2" x14ac:dyDescent="0.25">
      <c r="A718" s="4">
        <v>716</v>
      </c>
      <c r="B718" s="4" t="str">
        <f>"00814990"</f>
        <v>00814990</v>
      </c>
    </row>
    <row r="719" spans="1:2" x14ac:dyDescent="0.25">
      <c r="A719" s="4">
        <v>717</v>
      </c>
      <c r="B719" s="4" t="str">
        <f>"00815176"</f>
        <v>00815176</v>
      </c>
    </row>
    <row r="720" spans="1:2" x14ac:dyDescent="0.25">
      <c r="A720" s="4">
        <v>718</v>
      </c>
      <c r="B720" s="4" t="str">
        <f>"00815181"</f>
        <v>00815181</v>
      </c>
    </row>
    <row r="721" spans="1:2" x14ac:dyDescent="0.25">
      <c r="A721" s="4">
        <v>719</v>
      </c>
      <c r="B721" s="4" t="str">
        <f>"00815226"</f>
        <v>00815226</v>
      </c>
    </row>
    <row r="722" spans="1:2" x14ac:dyDescent="0.25">
      <c r="A722" s="4">
        <v>720</v>
      </c>
      <c r="B722" s="4" t="str">
        <f>"00815235"</f>
        <v>00815235</v>
      </c>
    </row>
    <row r="723" spans="1:2" x14ac:dyDescent="0.25">
      <c r="A723" s="4">
        <v>721</v>
      </c>
      <c r="B723" s="4" t="str">
        <f>"00815237"</f>
        <v>00815237</v>
      </c>
    </row>
    <row r="724" spans="1:2" x14ac:dyDescent="0.25">
      <c r="A724" s="4">
        <v>722</v>
      </c>
      <c r="B724" s="4" t="str">
        <f>"00815261"</f>
        <v>00815261</v>
      </c>
    </row>
    <row r="725" spans="1:2" x14ac:dyDescent="0.25">
      <c r="A725" s="4">
        <v>723</v>
      </c>
      <c r="B725" s="4" t="str">
        <f>"00815300"</f>
        <v>00815300</v>
      </c>
    </row>
    <row r="726" spans="1:2" x14ac:dyDescent="0.25">
      <c r="A726" s="4">
        <v>724</v>
      </c>
      <c r="B726" s="4" t="str">
        <f>"00815340"</f>
        <v>00815340</v>
      </c>
    </row>
    <row r="727" spans="1:2" x14ac:dyDescent="0.25">
      <c r="A727" s="4">
        <v>725</v>
      </c>
      <c r="B727" s="4" t="str">
        <f>"00815369"</f>
        <v>00815369</v>
      </c>
    </row>
    <row r="728" spans="1:2" x14ac:dyDescent="0.25">
      <c r="A728" s="4">
        <v>726</v>
      </c>
      <c r="B728" s="4" t="str">
        <f>"00815393"</f>
        <v>00815393</v>
      </c>
    </row>
    <row r="729" spans="1:2" x14ac:dyDescent="0.25">
      <c r="A729" s="4">
        <v>727</v>
      </c>
      <c r="B729" s="4" t="str">
        <f>"00815442"</f>
        <v>00815442</v>
      </c>
    </row>
    <row r="730" spans="1:2" x14ac:dyDescent="0.25">
      <c r="A730" s="4">
        <v>728</v>
      </c>
      <c r="B730" s="4" t="str">
        <f>"00815446"</f>
        <v>00815446</v>
      </c>
    </row>
    <row r="731" spans="1:2" x14ac:dyDescent="0.25">
      <c r="A731" s="4">
        <v>729</v>
      </c>
      <c r="B731" s="4" t="str">
        <f>"00815461"</f>
        <v>00815461</v>
      </c>
    </row>
    <row r="732" spans="1:2" x14ac:dyDescent="0.25">
      <c r="A732" s="4">
        <v>730</v>
      </c>
      <c r="B732" s="4" t="str">
        <f>"00815471"</f>
        <v>00815471</v>
      </c>
    </row>
    <row r="733" spans="1:2" x14ac:dyDescent="0.25">
      <c r="A733" s="4">
        <v>731</v>
      </c>
      <c r="B733" s="4" t="str">
        <f>"00815522"</f>
        <v>00815522</v>
      </c>
    </row>
    <row r="734" spans="1:2" x14ac:dyDescent="0.25">
      <c r="A734" s="4">
        <v>732</v>
      </c>
      <c r="B734" s="4" t="str">
        <f>"00815543"</f>
        <v>00815543</v>
      </c>
    </row>
    <row r="735" spans="1:2" x14ac:dyDescent="0.25">
      <c r="A735" s="4">
        <v>733</v>
      </c>
      <c r="B735" s="4" t="str">
        <f>"00815633"</f>
        <v>00815633</v>
      </c>
    </row>
    <row r="736" spans="1:2" x14ac:dyDescent="0.25">
      <c r="A736" s="4">
        <v>734</v>
      </c>
      <c r="B736" s="4" t="str">
        <f>"00815668"</f>
        <v>00815668</v>
      </c>
    </row>
    <row r="737" spans="1:2" x14ac:dyDescent="0.25">
      <c r="A737" s="4">
        <v>735</v>
      </c>
      <c r="B737" s="4" t="str">
        <f>"00815683"</f>
        <v>00815683</v>
      </c>
    </row>
    <row r="738" spans="1:2" x14ac:dyDescent="0.25">
      <c r="A738" s="4">
        <v>736</v>
      </c>
      <c r="B738" s="4" t="str">
        <f>"00815710"</f>
        <v>00815710</v>
      </c>
    </row>
    <row r="739" spans="1:2" x14ac:dyDescent="0.25">
      <c r="A739" s="4">
        <v>737</v>
      </c>
      <c r="B739" s="4" t="str">
        <f>"00815728"</f>
        <v>00815728</v>
      </c>
    </row>
    <row r="740" spans="1:2" x14ac:dyDescent="0.25">
      <c r="A740" s="4">
        <v>738</v>
      </c>
      <c r="B740" s="4" t="str">
        <f>"00815742"</f>
        <v>00815742</v>
      </c>
    </row>
    <row r="741" spans="1:2" x14ac:dyDescent="0.25">
      <c r="A741" s="4">
        <v>739</v>
      </c>
      <c r="B741" s="4" t="str">
        <f>"00815788"</f>
        <v>00815788</v>
      </c>
    </row>
    <row r="742" spans="1:2" x14ac:dyDescent="0.25">
      <c r="A742" s="4">
        <v>740</v>
      </c>
      <c r="B742" s="4" t="str">
        <f>"00815798"</f>
        <v>00815798</v>
      </c>
    </row>
    <row r="743" spans="1:2" x14ac:dyDescent="0.25">
      <c r="A743" s="4">
        <v>741</v>
      </c>
      <c r="B743" s="4" t="str">
        <f>"00815825"</f>
        <v>00815825</v>
      </c>
    </row>
    <row r="744" spans="1:2" x14ac:dyDescent="0.25">
      <c r="A744" s="4">
        <v>742</v>
      </c>
      <c r="B744" s="4" t="str">
        <f>"00815831"</f>
        <v>00815831</v>
      </c>
    </row>
    <row r="745" spans="1:2" x14ac:dyDescent="0.25">
      <c r="A745" s="4">
        <v>743</v>
      </c>
      <c r="B745" s="4" t="str">
        <f>"00815832"</f>
        <v>00815832</v>
      </c>
    </row>
    <row r="746" spans="1:2" x14ac:dyDescent="0.25">
      <c r="A746" s="4">
        <v>744</v>
      </c>
      <c r="B746" s="4" t="str">
        <f>"00815848"</f>
        <v>00815848</v>
      </c>
    </row>
    <row r="747" spans="1:2" x14ac:dyDescent="0.25">
      <c r="A747" s="4">
        <v>745</v>
      </c>
      <c r="B747" s="4" t="str">
        <f>"00815850"</f>
        <v>00815850</v>
      </c>
    </row>
    <row r="748" spans="1:2" x14ac:dyDescent="0.25">
      <c r="A748" s="4">
        <v>746</v>
      </c>
      <c r="B748" s="4" t="str">
        <f>"00815858"</f>
        <v>00815858</v>
      </c>
    </row>
    <row r="749" spans="1:2" x14ac:dyDescent="0.25">
      <c r="A749" s="4">
        <v>747</v>
      </c>
      <c r="B749" s="4" t="str">
        <f>"00815928"</f>
        <v>00815928</v>
      </c>
    </row>
    <row r="750" spans="1:2" x14ac:dyDescent="0.25">
      <c r="A750" s="4">
        <v>748</v>
      </c>
      <c r="B750" s="4" t="str">
        <f>"00815970"</f>
        <v>00815970</v>
      </c>
    </row>
    <row r="751" spans="1:2" x14ac:dyDescent="0.25">
      <c r="A751" s="4">
        <v>749</v>
      </c>
      <c r="B751" s="4" t="str">
        <f>"00815973"</f>
        <v>00815973</v>
      </c>
    </row>
    <row r="752" spans="1:2" x14ac:dyDescent="0.25">
      <c r="A752" s="4">
        <v>750</v>
      </c>
      <c r="B752" s="4" t="str">
        <f>"00815990"</f>
        <v>00815990</v>
      </c>
    </row>
    <row r="753" spans="1:2" x14ac:dyDescent="0.25">
      <c r="A753" s="4">
        <v>751</v>
      </c>
      <c r="B753" s="4" t="str">
        <f>"00815995"</f>
        <v>00815995</v>
      </c>
    </row>
    <row r="754" spans="1:2" x14ac:dyDescent="0.25">
      <c r="A754" s="4">
        <v>752</v>
      </c>
      <c r="B754" s="4" t="str">
        <f>"00816000"</f>
        <v>00816000</v>
      </c>
    </row>
    <row r="755" spans="1:2" x14ac:dyDescent="0.25">
      <c r="A755" s="4">
        <v>753</v>
      </c>
      <c r="B755" s="4" t="str">
        <f>"00816006"</f>
        <v>00816006</v>
      </c>
    </row>
    <row r="756" spans="1:2" x14ac:dyDescent="0.25">
      <c r="A756" s="4">
        <v>754</v>
      </c>
      <c r="B756" s="4" t="str">
        <f>"00816034"</f>
        <v>00816034</v>
      </c>
    </row>
    <row r="757" spans="1:2" x14ac:dyDescent="0.25">
      <c r="A757" s="4">
        <v>755</v>
      </c>
      <c r="B757" s="4" t="str">
        <f>"00816056"</f>
        <v>00816056</v>
      </c>
    </row>
    <row r="758" spans="1:2" x14ac:dyDescent="0.25">
      <c r="A758" s="4">
        <v>756</v>
      </c>
      <c r="B758" s="4" t="str">
        <f>"00816063"</f>
        <v>00816063</v>
      </c>
    </row>
    <row r="759" spans="1:2" x14ac:dyDescent="0.25">
      <c r="A759" s="4">
        <v>757</v>
      </c>
      <c r="B759" s="4" t="str">
        <f>"00816076"</f>
        <v>00816076</v>
      </c>
    </row>
    <row r="760" spans="1:2" x14ac:dyDescent="0.25">
      <c r="A760" s="4">
        <v>758</v>
      </c>
      <c r="B760" s="4" t="str">
        <f>"00816083"</f>
        <v>00816083</v>
      </c>
    </row>
    <row r="761" spans="1:2" x14ac:dyDescent="0.25">
      <c r="A761" s="4">
        <v>759</v>
      </c>
      <c r="B761" s="4" t="str">
        <f>"00816089"</f>
        <v>00816089</v>
      </c>
    </row>
    <row r="762" spans="1:2" x14ac:dyDescent="0.25">
      <c r="A762" s="4">
        <v>760</v>
      </c>
      <c r="B762" s="4" t="str">
        <f>"00816097"</f>
        <v>00816097</v>
      </c>
    </row>
    <row r="763" spans="1:2" x14ac:dyDescent="0.25">
      <c r="A763" s="4">
        <v>761</v>
      </c>
      <c r="B763" s="4" t="str">
        <f>"00816098"</f>
        <v>00816098</v>
      </c>
    </row>
    <row r="764" spans="1:2" x14ac:dyDescent="0.25">
      <c r="A764" s="4">
        <v>762</v>
      </c>
      <c r="B764" s="4" t="str">
        <f>"00816115"</f>
        <v>00816115</v>
      </c>
    </row>
    <row r="765" spans="1:2" x14ac:dyDescent="0.25">
      <c r="A765" s="4">
        <v>763</v>
      </c>
      <c r="B765" s="4" t="str">
        <f>"00816124"</f>
        <v>00816124</v>
      </c>
    </row>
    <row r="766" spans="1:2" x14ac:dyDescent="0.25">
      <c r="A766" s="4">
        <v>764</v>
      </c>
      <c r="B766" s="4" t="str">
        <f>"00816140"</f>
        <v>00816140</v>
      </c>
    </row>
    <row r="767" spans="1:2" x14ac:dyDescent="0.25">
      <c r="A767" s="4">
        <v>765</v>
      </c>
      <c r="B767" s="4" t="str">
        <f>"00816143"</f>
        <v>00816143</v>
      </c>
    </row>
    <row r="768" spans="1:2" x14ac:dyDescent="0.25">
      <c r="A768" s="4">
        <v>766</v>
      </c>
      <c r="B768" s="4" t="str">
        <f>"00816144"</f>
        <v>00816144</v>
      </c>
    </row>
    <row r="769" spans="1:2" x14ac:dyDescent="0.25">
      <c r="A769" s="4">
        <v>767</v>
      </c>
      <c r="B769" s="4" t="str">
        <f>"00816148"</f>
        <v>00816148</v>
      </c>
    </row>
    <row r="770" spans="1:2" x14ac:dyDescent="0.25">
      <c r="A770" s="4">
        <v>768</v>
      </c>
      <c r="B770" s="4" t="str">
        <f>"00816153"</f>
        <v>00816153</v>
      </c>
    </row>
    <row r="771" spans="1:2" x14ac:dyDescent="0.25">
      <c r="A771" s="4">
        <v>769</v>
      </c>
      <c r="B771" s="4" t="str">
        <f>"00816155"</f>
        <v>00816155</v>
      </c>
    </row>
    <row r="772" spans="1:2" x14ac:dyDescent="0.25">
      <c r="A772" s="4">
        <v>770</v>
      </c>
      <c r="B772" s="4" t="str">
        <f>"00816157"</f>
        <v>00816157</v>
      </c>
    </row>
    <row r="773" spans="1:2" x14ac:dyDescent="0.25">
      <c r="A773" s="4">
        <v>771</v>
      </c>
      <c r="B773" s="4" t="str">
        <f>"00816166"</f>
        <v>00816166</v>
      </c>
    </row>
    <row r="774" spans="1:2" x14ac:dyDescent="0.25">
      <c r="A774" s="4">
        <v>772</v>
      </c>
      <c r="B774" s="4" t="str">
        <f>"00816174"</f>
        <v>00816174</v>
      </c>
    </row>
    <row r="775" spans="1:2" x14ac:dyDescent="0.25">
      <c r="A775" s="4">
        <v>773</v>
      </c>
      <c r="B775" s="4" t="str">
        <f>"00816187"</f>
        <v>00816187</v>
      </c>
    </row>
    <row r="776" spans="1:2" x14ac:dyDescent="0.25">
      <c r="A776" s="4">
        <v>774</v>
      </c>
      <c r="B776" s="4" t="str">
        <f>"00816202"</f>
        <v>00816202</v>
      </c>
    </row>
    <row r="777" spans="1:2" x14ac:dyDescent="0.25">
      <c r="A777" s="4">
        <v>775</v>
      </c>
      <c r="B777" s="4" t="str">
        <f>"00816210"</f>
        <v>00816210</v>
      </c>
    </row>
    <row r="778" spans="1:2" x14ac:dyDescent="0.25">
      <c r="A778" s="4">
        <v>776</v>
      </c>
      <c r="B778" s="4" t="str">
        <f>"00816213"</f>
        <v>00816213</v>
      </c>
    </row>
    <row r="779" spans="1:2" x14ac:dyDescent="0.25">
      <c r="A779" s="4">
        <v>777</v>
      </c>
      <c r="B779" s="4" t="str">
        <f>"00816214"</f>
        <v>00816214</v>
      </c>
    </row>
    <row r="780" spans="1:2" x14ac:dyDescent="0.25">
      <c r="A780" s="4">
        <v>778</v>
      </c>
      <c r="B780" s="4" t="str">
        <f>"00816220"</f>
        <v>00816220</v>
      </c>
    </row>
    <row r="781" spans="1:2" x14ac:dyDescent="0.25">
      <c r="A781" s="4">
        <v>779</v>
      </c>
      <c r="B781" s="4" t="str">
        <f>"00816233"</f>
        <v>00816233</v>
      </c>
    </row>
    <row r="782" spans="1:2" x14ac:dyDescent="0.25">
      <c r="A782" s="4">
        <v>780</v>
      </c>
      <c r="B782" s="4" t="str">
        <f>"00816244"</f>
        <v>00816244</v>
      </c>
    </row>
    <row r="783" spans="1:2" x14ac:dyDescent="0.25">
      <c r="A783" s="4">
        <v>781</v>
      </c>
      <c r="B783" s="4" t="str">
        <f>"00816264"</f>
        <v>00816264</v>
      </c>
    </row>
    <row r="784" spans="1:2" x14ac:dyDescent="0.25">
      <c r="A784" s="4">
        <v>782</v>
      </c>
      <c r="B784" s="4" t="str">
        <f>"00816273"</f>
        <v>00816273</v>
      </c>
    </row>
    <row r="785" spans="1:2" x14ac:dyDescent="0.25">
      <c r="A785" s="4">
        <v>783</v>
      </c>
      <c r="B785" s="4" t="str">
        <f>"00816277"</f>
        <v>00816277</v>
      </c>
    </row>
    <row r="786" spans="1:2" x14ac:dyDescent="0.25">
      <c r="A786" s="4">
        <v>784</v>
      </c>
      <c r="B786" s="4" t="str">
        <f>"00816302"</f>
        <v>00816302</v>
      </c>
    </row>
    <row r="787" spans="1:2" x14ac:dyDescent="0.25">
      <c r="A787" s="4">
        <v>785</v>
      </c>
      <c r="B787" s="4" t="str">
        <f>"00816309"</f>
        <v>00816309</v>
      </c>
    </row>
    <row r="788" spans="1:2" x14ac:dyDescent="0.25">
      <c r="A788" s="4">
        <v>786</v>
      </c>
      <c r="B788" s="4" t="str">
        <f>"00816310"</f>
        <v>00816310</v>
      </c>
    </row>
    <row r="789" spans="1:2" x14ac:dyDescent="0.25">
      <c r="A789" s="4">
        <v>787</v>
      </c>
      <c r="B789" s="4" t="str">
        <f>"00816317"</f>
        <v>00816317</v>
      </c>
    </row>
    <row r="790" spans="1:2" x14ac:dyDescent="0.25">
      <c r="A790" s="4">
        <v>788</v>
      </c>
      <c r="B790" s="4" t="str">
        <f>"00816329"</f>
        <v>00816329</v>
      </c>
    </row>
    <row r="791" spans="1:2" x14ac:dyDescent="0.25">
      <c r="A791" s="4">
        <v>789</v>
      </c>
      <c r="B791" s="4" t="str">
        <f>"00816332"</f>
        <v>00816332</v>
      </c>
    </row>
    <row r="792" spans="1:2" x14ac:dyDescent="0.25">
      <c r="A792" s="4">
        <v>790</v>
      </c>
      <c r="B792" s="4" t="str">
        <f>"00816348"</f>
        <v>00816348</v>
      </c>
    </row>
    <row r="793" spans="1:2" x14ac:dyDescent="0.25">
      <c r="A793" s="4">
        <v>791</v>
      </c>
      <c r="B793" s="4" t="str">
        <f>"00816353"</f>
        <v>00816353</v>
      </c>
    </row>
    <row r="794" spans="1:2" x14ac:dyDescent="0.25">
      <c r="A794" s="4">
        <v>792</v>
      </c>
      <c r="B794" s="4" t="str">
        <f>"00816401"</f>
        <v>00816401</v>
      </c>
    </row>
    <row r="795" spans="1:2" x14ac:dyDescent="0.25">
      <c r="A795" s="4">
        <v>793</v>
      </c>
      <c r="B795" s="4" t="str">
        <f>"00816418"</f>
        <v>00816418</v>
      </c>
    </row>
    <row r="796" spans="1:2" x14ac:dyDescent="0.25">
      <c r="A796" s="4">
        <v>794</v>
      </c>
      <c r="B796" s="4" t="str">
        <f>"00816420"</f>
        <v>00816420</v>
      </c>
    </row>
    <row r="797" spans="1:2" x14ac:dyDescent="0.25">
      <c r="A797" s="4">
        <v>795</v>
      </c>
      <c r="B797" s="4" t="str">
        <f>"00816421"</f>
        <v>00816421</v>
      </c>
    </row>
    <row r="798" spans="1:2" x14ac:dyDescent="0.25">
      <c r="A798" s="4">
        <v>796</v>
      </c>
      <c r="B798" s="4" t="str">
        <f>"00816424"</f>
        <v>00816424</v>
      </c>
    </row>
    <row r="799" spans="1:2" x14ac:dyDescent="0.25">
      <c r="A799" s="4">
        <v>797</v>
      </c>
      <c r="B799" s="4" t="str">
        <f>"00816440"</f>
        <v>00816440</v>
      </c>
    </row>
    <row r="800" spans="1:2" x14ac:dyDescent="0.25">
      <c r="A800" s="4">
        <v>798</v>
      </c>
      <c r="B800" s="4" t="str">
        <f>"00816449"</f>
        <v>00816449</v>
      </c>
    </row>
    <row r="801" spans="1:2" x14ac:dyDescent="0.25">
      <c r="A801" s="4">
        <v>799</v>
      </c>
      <c r="B801" s="4" t="str">
        <f>"00816457"</f>
        <v>00816457</v>
      </c>
    </row>
    <row r="802" spans="1:2" x14ac:dyDescent="0.25">
      <c r="A802" s="4">
        <v>800</v>
      </c>
      <c r="B802" s="4" t="str">
        <f>"00816461"</f>
        <v>00816461</v>
      </c>
    </row>
    <row r="803" spans="1:2" x14ac:dyDescent="0.25">
      <c r="A803" s="4">
        <v>801</v>
      </c>
      <c r="B803" s="4" t="str">
        <f>"00816464"</f>
        <v>00816464</v>
      </c>
    </row>
    <row r="804" spans="1:2" x14ac:dyDescent="0.25">
      <c r="A804" s="4">
        <v>802</v>
      </c>
      <c r="B804" s="4" t="str">
        <f>"00816466"</f>
        <v>00816466</v>
      </c>
    </row>
    <row r="805" spans="1:2" x14ac:dyDescent="0.25">
      <c r="A805" s="4">
        <v>803</v>
      </c>
      <c r="B805" s="4" t="str">
        <f>"00816468"</f>
        <v>00816468</v>
      </c>
    </row>
    <row r="806" spans="1:2" x14ac:dyDescent="0.25">
      <c r="A806" s="4">
        <v>804</v>
      </c>
      <c r="B806" s="4" t="str">
        <f>"00816473"</f>
        <v>00816473</v>
      </c>
    </row>
    <row r="807" spans="1:2" x14ac:dyDescent="0.25">
      <c r="A807" s="4">
        <v>805</v>
      </c>
      <c r="B807" s="4" t="str">
        <f>"00816483"</f>
        <v>00816483</v>
      </c>
    </row>
    <row r="808" spans="1:2" x14ac:dyDescent="0.25">
      <c r="A808" s="4">
        <v>806</v>
      </c>
      <c r="B808" s="4" t="str">
        <f>"00816510"</f>
        <v>00816510</v>
      </c>
    </row>
    <row r="809" spans="1:2" x14ac:dyDescent="0.25">
      <c r="A809" s="4">
        <v>807</v>
      </c>
      <c r="B809" s="4" t="str">
        <f>"00816537"</f>
        <v>00816537</v>
      </c>
    </row>
    <row r="810" spans="1:2" x14ac:dyDescent="0.25">
      <c r="A810" s="4">
        <v>808</v>
      </c>
      <c r="B810" s="4" t="str">
        <f>"00816544"</f>
        <v>00816544</v>
      </c>
    </row>
    <row r="811" spans="1:2" x14ac:dyDescent="0.25">
      <c r="A811" s="4">
        <v>809</v>
      </c>
      <c r="B811" s="4" t="str">
        <f>"00816546"</f>
        <v>00816546</v>
      </c>
    </row>
    <row r="812" spans="1:2" x14ac:dyDescent="0.25">
      <c r="A812" s="4">
        <v>810</v>
      </c>
      <c r="B812" s="4" t="str">
        <f>"00816559"</f>
        <v>00816559</v>
      </c>
    </row>
    <row r="813" spans="1:2" x14ac:dyDescent="0.25">
      <c r="A813" s="4">
        <v>811</v>
      </c>
      <c r="B813" s="4" t="str">
        <f>"00816564"</f>
        <v>00816564</v>
      </c>
    </row>
    <row r="814" spans="1:2" x14ac:dyDescent="0.25">
      <c r="A814" s="4">
        <v>812</v>
      </c>
      <c r="B814" s="4" t="str">
        <f>"00816581"</f>
        <v>00816581</v>
      </c>
    </row>
    <row r="815" spans="1:2" x14ac:dyDescent="0.25">
      <c r="A815" s="4">
        <v>813</v>
      </c>
      <c r="B815" s="4" t="str">
        <f>"00816585"</f>
        <v>00816585</v>
      </c>
    </row>
    <row r="816" spans="1:2" x14ac:dyDescent="0.25">
      <c r="A816" s="4">
        <v>814</v>
      </c>
      <c r="B816" s="4" t="str">
        <f>"00816588"</f>
        <v>00816588</v>
      </c>
    </row>
    <row r="817" spans="1:2" x14ac:dyDescent="0.25">
      <c r="A817" s="4">
        <v>815</v>
      </c>
      <c r="B817" s="4" t="str">
        <f>"00816611"</f>
        <v>00816611</v>
      </c>
    </row>
    <row r="818" spans="1:2" x14ac:dyDescent="0.25">
      <c r="A818" s="4">
        <v>816</v>
      </c>
      <c r="B818" s="4" t="str">
        <f>"00816614"</f>
        <v>00816614</v>
      </c>
    </row>
    <row r="819" spans="1:2" x14ac:dyDescent="0.25">
      <c r="A819" s="4">
        <v>817</v>
      </c>
      <c r="B819" s="4" t="str">
        <f>"00816621"</f>
        <v>00816621</v>
      </c>
    </row>
    <row r="820" spans="1:2" x14ac:dyDescent="0.25">
      <c r="A820" s="4">
        <v>818</v>
      </c>
      <c r="B820" s="4" t="str">
        <f>"00816636"</f>
        <v>00816636</v>
      </c>
    </row>
    <row r="821" spans="1:2" x14ac:dyDescent="0.25">
      <c r="A821" s="4">
        <v>819</v>
      </c>
      <c r="B821" s="4" t="str">
        <f>"00816656"</f>
        <v>00816656</v>
      </c>
    </row>
    <row r="822" spans="1:2" x14ac:dyDescent="0.25">
      <c r="A822" s="4">
        <v>820</v>
      </c>
      <c r="B822" s="4" t="str">
        <f>"00816680"</f>
        <v>00816680</v>
      </c>
    </row>
    <row r="823" spans="1:2" x14ac:dyDescent="0.25">
      <c r="A823" s="4">
        <v>821</v>
      </c>
      <c r="B823" s="4" t="str">
        <f>"00816686"</f>
        <v>00816686</v>
      </c>
    </row>
    <row r="824" spans="1:2" x14ac:dyDescent="0.25">
      <c r="A824" s="4">
        <v>822</v>
      </c>
      <c r="B824" s="4" t="str">
        <f>"00816709"</f>
        <v>00816709</v>
      </c>
    </row>
    <row r="825" spans="1:2" x14ac:dyDescent="0.25">
      <c r="A825" s="4">
        <v>823</v>
      </c>
      <c r="B825" s="4" t="str">
        <f>"00816713"</f>
        <v>00816713</v>
      </c>
    </row>
    <row r="826" spans="1:2" x14ac:dyDescent="0.25">
      <c r="A826" s="4">
        <v>824</v>
      </c>
      <c r="B826" s="4" t="str">
        <f>"00816718"</f>
        <v>00816718</v>
      </c>
    </row>
    <row r="827" spans="1:2" x14ac:dyDescent="0.25">
      <c r="A827" s="4">
        <v>825</v>
      </c>
      <c r="B827" s="4" t="str">
        <f>"00816723"</f>
        <v>00816723</v>
      </c>
    </row>
    <row r="828" spans="1:2" x14ac:dyDescent="0.25">
      <c r="A828" s="4">
        <v>826</v>
      </c>
      <c r="B828" s="4" t="str">
        <f>"00816738"</f>
        <v>00816738</v>
      </c>
    </row>
    <row r="829" spans="1:2" x14ac:dyDescent="0.25">
      <c r="A829" s="4">
        <v>827</v>
      </c>
      <c r="B829" s="4" t="str">
        <f>"00816739"</f>
        <v>00816739</v>
      </c>
    </row>
    <row r="830" spans="1:2" x14ac:dyDescent="0.25">
      <c r="A830" s="4">
        <v>828</v>
      </c>
      <c r="B830" s="4" t="str">
        <f>"00816750"</f>
        <v>00816750</v>
      </c>
    </row>
    <row r="831" spans="1:2" x14ac:dyDescent="0.25">
      <c r="A831" s="4">
        <v>829</v>
      </c>
      <c r="B831" s="4" t="str">
        <f>"00816760"</f>
        <v>00816760</v>
      </c>
    </row>
    <row r="832" spans="1:2" x14ac:dyDescent="0.25">
      <c r="A832" s="4">
        <v>830</v>
      </c>
      <c r="B832" s="4" t="str">
        <f>"00816761"</f>
        <v>00816761</v>
      </c>
    </row>
    <row r="833" spans="1:2" x14ac:dyDescent="0.25">
      <c r="A833" s="4">
        <v>831</v>
      </c>
      <c r="B833" s="4" t="str">
        <f>"00816763"</f>
        <v>00816763</v>
      </c>
    </row>
    <row r="834" spans="1:2" x14ac:dyDescent="0.25">
      <c r="A834" s="4">
        <v>832</v>
      </c>
      <c r="B834" s="4" t="str">
        <f>"00816768"</f>
        <v>00816768</v>
      </c>
    </row>
    <row r="835" spans="1:2" x14ac:dyDescent="0.25">
      <c r="A835" s="4">
        <v>833</v>
      </c>
      <c r="B835" s="4" t="str">
        <f>"00816773"</f>
        <v>00816773</v>
      </c>
    </row>
    <row r="836" spans="1:2" x14ac:dyDescent="0.25">
      <c r="A836" s="4">
        <v>834</v>
      </c>
      <c r="B836" s="4" t="str">
        <f>"00816776"</f>
        <v>00816776</v>
      </c>
    </row>
    <row r="837" spans="1:2" x14ac:dyDescent="0.25">
      <c r="A837" s="4">
        <v>835</v>
      </c>
      <c r="B837" s="4" t="str">
        <f>"00816787"</f>
        <v>00816787</v>
      </c>
    </row>
    <row r="838" spans="1:2" x14ac:dyDescent="0.25">
      <c r="A838" s="4">
        <v>836</v>
      </c>
      <c r="B838" s="4" t="str">
        <f>"00816789"</f>
        <v>00816789</v>
      </c>
    </row>
    <row r="839" spans="1:2" x14ac:dyDescent="0.25">
      <c r="A839" s="4">
        <v>837</v>
      </c>
      <c r="B839" s="4" t="str">
        <f>"00816793"</f>
        <v>00816793</v>
      </c>
    </row>
    <row r="840" spans="1:2" x14ac:dyDescent="0.25">
      <c r="A840" s="4">
        <v>838</v>
      </c>
      <c r="B840" s="4" t="str">
        <f>"00816799"</f>
        <v>00816799</v>
      </c>
    </row>
    <row r="841" spans="1:2" x14ac:dyDescent="0.25">
      <c r="A841" s="4">
        <v>839</v>
      </c>
      <c r="B841" s="4" t="str">
        <f>"00816806"</f>
        <v>00816806</v>
      </c>
    </row>
    <row r="842" spans="1:2" x14ac:dyDescent="0.25">
      <c r="A842" s="4">
        <v>840</v>
      </c>
      <c r="B842" s="4" t="str">
        <f>"00816822"</f>
        <v>00816822</v>
      </c>
    </row>
    <row r="843" spans="1:2" x14ac:dyDescent="0.25">
      <c r="A843" s="4">
        <v>841</v>
      </c>
      <c r="B843" s="4" t="str">
        <f>"00816834"</f>
        <v>00816834</v>
      </c>
    </row>
    <row r="844" spans="1:2" x14ac:dyDescent="0.25">
      <c r="A844" s="4">
        <v>842</v>
      </c>
      <c r="B844" s="4" t="str">
        <f>"00816851"</f>
        <v>00816851</v>
      </c>
    </row>
    <row r="845" spans="1:2" x14ac:dyDescent="0.25">
      <c r="A845" s="4">
        <v>843</v>
      </c>
      <c r="B845" s="4" t="str">
        <f>"00816860"</f>
        <v>00816860</v>
      </c>
    </row>
    <row r="846" spans="1:2" x14ac:dyDescent="0.25">
      <c r="A846" s="4">
        <v>844</v>
      </c>
      <c r="B846" s="4" t="str">
        <f>"00816865"</f>
        <v>00816865</v>
      </c>
    </row>
    <row r="847" spans="1:2" x14ac:dyDescent="0.25">
      <c r="A847" s="4">
        <v>845</v>
      </c>
      <c r="B847" s="4" t="str">
        <f>"00816898"</f>
        <v>00816898</v>
      </c>
    </row>
    <row r="848" spans="1:2" x14ac:dyDescent="0.25">
      <c r="A848" s="4">
        <v>846</v>
      </c>
      <c r="B848" s="4" t="str">
        <f>"00816907"</f>
        <v>00816907</v>
      </c>
    </row>
    <row r="849" spans="1:2" x14ac:dyDescent="0.25">
      <c r="A849" s="4">
        <v>847</v>
      </c>
      <c r="B849" s="4" t="str">
        <f>"00816913"</f>
        <v>00816913</v>
      </c>
    </row>
    <row r="850" spans="1:2" x14ac:dyDescent="0.25">
      <c r="A850" s="4">
        <v>848</v>
      </c>
      <c r="B850" s="4" t="str">
        <f>"00816916"</f>
        <v>00816916</v>
      </c>
    </row>
    <row r="851" spans="1:2" x14ac:dyDescent="0.25">
      <c r="A851" s="4">
        <v>849</v>
      </c>
      <c r="B851" s="4" t="str">
        <f>"00816920"</f>
        <v>00816920</v>
      </c>
    </row>
    <row r="852" spans="1:2" x14ac:dyDescent="0.25">
      <c r="A852" s="4">
        <v>850</v>
      </c>
      <c r="B852" s="4" t="str">
        <f>"00816941"</f>
        <v>00816941</v>
      </c>
    </row>
    <row r="853" spans="1:2" x14ac:dyDescent="0.25">
      <c r="A853" s="4">
        <v>851</v>
      </c>
      <c r="B853" s="4" t="str">
        <f>"00816943"</f>
        <v>00816943</v>
      </c>
    </row>
    <row r="854" spans="1:2" x14ac:dyDescent="0.25">
      <c r="A854" s="4">
        <v>852</v>
      </c>
      <c r="B854" s="4" t="str">
        <f>"00816954"</f>
        <v>00816954</v>
      </c>
    </row>
    <row r="855" spans="1:2" x14ac:dyDescent="0.25">
      <c r="A855" s="4">
        <v>853</v>
      </c>
      <c r="B855" s="4" t="str">
        <f>"00816971"</f>
        <v>00816971</v>
      </c>
    </row>
    <row r="856" spans="1:2" x14ac:dyDescent="0.25">
      <c r="A856" s="4">
        <v>854</v>
      </c>
      <c r="B856" s="4" t="str">
        <f>"00816975"</f>
        <v>00816975</v>
      </c>
    </row>
    <row r="857" spans="1:2" x14ac:dyDescent="0.25">
      <c r="A857" s="4">
        <v>855</v>
      </c>
      <c r="B857" s="4" t="str">
        <f>"00816982"</f>
        <v>00816982</v>
      </c>
    </row>
    <row r="858" spans="1:2" x14ac:dyDescent="0.25">
      <c r="A858" s="4">
        <v>856</v>
      </c>
      <c r="B858" s="4" t="str">
        <f>"00816993"</f>
        <v>00816993</v>
      </c>
    </row>
    <row r="859" spans="1:2" x14ac:dyDescent="0.25">
      <c r="A859" s="4">
        <v>857</v>
      </c>
      <c r="B859" s="4" t="str">
        <f>"00817017"</f>
        <v>00817017</v>
      </c>
    </row>
    <row r="860" spans="1:2" x14ac:dyDescent="0.25">
      <c r="A860" s="4">
        <v>858</v>
      </c>
      <c r="B860" s="4" t="str">
        <f>"00817024"</f>
        <v>00817024</v>
      </c>
    </row>
    <row r="861" spans="1:2" x14ac:dyDescent="0.25">
      <c r="A861" s="4">
        <v>859</v>
      </c>
      <c r="B861" s="4" t="str">
        <f>"00817027"</f>
        <v>00817027</v>
      </c>
    </row>
    <row r="862" spans="1:2" x14ac:dyDescent="0.25">
      <c r="A862" s="4">
        <v>860</v>
      </c>
      <c r="B862" s="4" t="str">
        <f>"00817033"</f>
        <v>00817033</v>
      </c>
    </row>
    <row r="863" spans="1:2" x14ac:dyDescent="0.25">
      <c r="A863" s="4">
        <v>861</v>
      </c>
      <c r="B863" s="4" t="str">
        <f>"00817040"</f>
        <v>00817040</v>
      </c>
    </row>
    <row r="864" spans="1:2" x14ac:dyDescent="0.25">
      <c r="A864" s="4">
        <v>862</v>
      </c>
      <c r="B864" s="4" t="str">
        <f>"00817044"</f>
        <v>00817044</v>
      </c>
    </row>
    <row r="865" spans="1:2" x14ac:dyDescent="0.25">
      <c r="A865" s="4">
        <v>863</v>
      </c>
      <c r="B865" s="4" t="str">
        <f>"00817050"</f>
        <v>00817050</v>
      </c>
    </row>
    <row r="866" spans="1:2" x14ac:dyDescent="0.25">
      <c r="A866" s="4">
        <v>864</v>
      </c>
      <c r="B866" s="4" t="str">
        <f>"00817057"</f>
        <v>00817057</v>
      </c>
    </row>
    <row r="867" spans="1:2" x14ac:dyDescent="0.25">
      <c r="A867" s="4">
        <v>865</v>
      </c>
      <c r="B867" s="4" t="str">
        <f>"00817060"</f>
        <v>00817060</v>
      </c>
    </row>
    <row r="868" spans="1:2" x14ac:dyDescent="0.25">
      <c r="A868" s="4">
        <v>866</v>
      </c>
      <c r="B868" s="4" t="str">
        <f>"00817062"</f>
        <v>00817062</v>
      </c>
    </row>
    <row r="869" spans="1:2" x14ac:dyDescent="0.25">
      <c r="A869" s="4">
        <v>867</v>
      </c>
      <c r="B869" s="4" t="str">
        <f>"00817075"</f>
        <v>00817075</v>
      </c>
    </row>
    <row r="870" spans="1:2" x14ac:dyDescent="0.25">
      <c r="A870" s="4">
        <v>868</v>
      </c>
      <c r="B870" s="4" t="str">
        <f>"00817079"</f>
        <v>00817079</v>
      </c>
    </row>
    <row r="871" spans="1:2" x14ac:dyDescent="0.25">
      <c r="A871" s="4">
        <v>869</v>
      </c>
      <c r="B871" s="4" t="str">
        <f>"00817091"</f>
        <v>00817091</v>
      </c>
    </row>
    <row r="872" spans="1:2" x14ac:dyDescent="0.25">
      <c r="A872" s="4">
        <v>870</v>
      </c>
      <c r="B872" s="4" t="str">
        <f>"00817094"</f>
        <v>00817094</v>
      </c>
    </row>
    <row r="873" spans="1:2" x14ac:dyDescent="0.25">
      <c r="A873" s="4">
        <v>871</v>
      </c>
      <c r="B873" s="4" t="str">
        <f>"00817101"</f>
        <v>00817101</v>
      </c>
    </row>
    <row r="874" spans="1:2" x14ac:dyDescent="0.25">
      <c r="A874" s="4">
        <v>872</v>
      </c>
      <c r="B874" s="4" t="str">
        <f>"00817109"</f>
        <v>00817109</v>
      </c>
    </row>
    <row r="875" spans="1:2" x14ac:dyDescent="0.25">
      <c r="A875" s="4">
        <v>873</v>
      </c>
      <c r="B875" s="4" t="str">
        <f>"00817110"</f>
        <v>00817110</v>
      </c>
    </row>
    <row r="876" spans="1:2" x14ac:dyDescent="0.25">
      <c r="A876" s="4">
        <v>874</v>
      </c>
      <c r="B876" s="4" t="str">
        <f>"00817112"</f>
        <v>00817112</v>
      </c>
    </row>
    <row r="877" spans="1:2" x14ac:dyDescent="0.25">
      <c r="A877" s="4">
        <v>875</v>
      </c>
      <c r="B877" s="4" t="str">
        <f>"00817117"</f>
        <v>00817117</v>
      </c>
    </row>
    <row r="878" spans="1:2" x14ac:dyDescent="0.25">
      <c r="A878" s="4">
        <v>876</v>
      </c>
      <c r="B878" s="4" t="str">
        <f>"00817118"</f>
        <v>00817118</v>
      </c>
    </row>
    <row r="879" spans="1:2" x14ac:dyDescent="0.25">
      <c r="A879" s="4">
        <v>877</v>
      </c>
      <c r="B879" s="4" t="str">
        <f>"00817121"</f>
        <v>00817121</v>
      </c>
    </row>
    <row r="880" spans="1:2" x14ac:dyDescent="0.25">
      <c r="A880" s="4">
        <v>878</v>
      </c>
      <c r="B880" s="4" t="str">
        <f>"00817122"</f>
        <v>00817122</v>
      </c>
    </row>
    <row r="881" spans="1:2" x14ac:dyDescent="0.25">
      <c r="A881" s="4">
        <v>879</v>
      </c>
      <c r="B881" s="4" t="str">
        <f>"00817126"</f>
        <v>00817126</v>
      </c>
    </row>
    <row r="882" spans="1:2" x14ac:dyDescent="0.25">
      <c r="A882" s="4">
        <v>880</v>
      </c>
      <c r="B882" s="4" t="str">
        <f>"00817128"</f>
        <v>00817128</v>
      </c>
    </row>
    <row r="883" spans="1:2" x14ac:dyDescent="0.25">
      <c r="A883" s="4">
        <v>881</v>
      </c>
      <c r="B883" s="4" t="str">
        <f>"00817136"</f>
        <v>00817136</v>
      </c>
    </row>
    <row r="884" spans="1:2" x14ac:dyDescent="0.25">
      <c r="A884" s="4">
        <v>882</v>
      </c>
      <c r="B884" s="4" t="str">
        <f>"00817140"</f>
        <v>00817140</v>
      </c>
    </row>
    <row r="885" spans="1:2" x14ac:dyDescent="0.25">
      <c r="A885" s="4">
        <v>883</v>
      </c>
      <c r="B885" s="4" t="str">
        <f>"00817169"</f>
        <v>00817169</v>
      </c>
    </row>
    <row r="886" spans="1:2" x14ac:dyDescent="0.25">
      <c r="A886" s="4">
        <v>884</v>
      </c>
      <c r="B886" s="4" t="str">
        <f>"00817175"</f>
        <v>00817175</v>
      </c>
    </row>
    <row r="887" spans="1:2" x14ac:dyDescent="0.25">
      <c r="A887" s="4">
        <v>885</v>
      </c>
      <c r="B887" s="4" t="str">
        <f>"00817192"</f>
        <v>00817192</v>
      </c>
    </row>
    <row r="888" spans="1:2" x14ac:dyDescent="0.25">
      <c r="A888" s="4">
        <v>886</v>
      </c>
      <c r="B888" s="4" t="str">
        <f>"00817195"</f>
        <v>00817195</v>
      </c>
    </row>
    <row r="889" spans="1:2" x14ac:dyDescent="0.25">
      <c r="A889" s="4">
        <v>887</v>
      </c>
      <c r="B889" s="4" t="str">
        <f>"00817204"</f>
        <v>00817204</v>
      </c>
    </row>
    <row r="890" spans="1:2" x14ac:dyDescent="0.25">
      <c r="A890" s="4">
        <v>888</v>
      </c>
      <c r="B890" s="4" t="str">
        <f>"00817214"</f>
        <v>00817214</v>
      </c>
    </row>
    <row r="891" spans="1:2" x14ac:dyDescent="0.25">
      <c r="A891" s="4">
        <v>889</v>
      </c>
      <c r="B891" s="4" t="str">
        <f>"00817222"</f>
        <v>00817222</v>
      </c>
    </row>
    <row r="892" spans="1:2" x14ac:dyDescent="0.25">
      <c r="A892" s="4">
        <v>890</v>
      </c>
      <c r="B892" s="4" t="str">
        <f>"00817253"</f>
        <v>00817253</v>
      </c>
    </row>
    <row r="893" spans="1:2" x14ac:dyDescent="0.25">
      <c r="A893" s="4">
        <v>891</v>
      </c>
      <c r="B893" s="4" t="str">
        <f>"00817264"</f>
        <v>00817264</v>
      </c>
    </row>
    <row r="894" spans="1:2" x14ac:dyDescent="0.25">
      <c r="A894" s="4">
        <v>892</v>
      </c>
      <c r="B894" s="4" t="str">
        <f>"00817277"</f>
        <v>00817277</v>
      </c>
    </row>
    <row r="895" spans="1:2" x14ac:dyDescent="0.25">
      <c r="A895" s="4">
        <v>893</v>
      </c>
      <c r="B895" s="4" t="str">
        <f>"00817278"</f>
        <v>00817278</v>
      </c>
    </row>
    <row r="896" spans="1:2" x14ac:dyDescent="0.25">
      <c r="A896" s="4">
        <v>894</v>
      </c>
      <c r="B896" s="4" t="str">
        <f>"00817289"</f>
        <v>00817289</v>
      </c>
    </row>
    <row r="897" spans="1:2" x14ac:dyDescent="0.25">
      <c r="A897" s="4">
        <v>895</v>
      </c>
      <c r="B897" s="4" t="str">
        <f>"00817295"</f>
        <v>00817295</v>
      </c>
    </row>
    <row r="898" spans="1:2" x14ac:dyDescent="0.25">
      <c r="A898" s="4">
        <v>896</v>
      </c>
      <c r="B898" s="4" t="str">
        <f>"00817298"</f>
        <v>00817298</v>
      </c>
    </row>
    <row r="899" spans="1:2" x14ac:dyDescent="0.25">
      <c r="A899" s="4">
        <v>897</v>
      </c>
      <c r="B899" s="4" t="str">
        <f>"00817301"</f>
        <v>00817301</v>
      </c>
    </row>
    <row r="900" spans="1:2" x14ac:dyDescent="0.25">
      <c r="A900" s="4">
        <v>898</v>
      </c>
      <c r="B900" s="4" t="str">
        <f>"00817308"</f>
        <v>00817308</v>
      </c>
    </row>
    <row r="901" spans="1:2" x14ac:dyDescent="0.25">
      <c r="A901" s="4">
        <v>899</v>
      </c>
      <c r="B901" s="4" t="str">
        <f>"00817310"</f>
        <v>00817310</v>
      </c>
    </row>
    <row r="902" spans="1:2" x14ac:dyDescent="0.25">
      <c r="A902" s="4">
        <v>900</v>
      </c>
      <c r="B902" s="4" t="str">
        <f>"00817313"</f>
        <v>00817313</v>
      </c>
    </row>
    <row r="903" spans="1:2" x14ac:dyDescent="0.25">
      <c r="A903" s="4">
        <v>901</v>
      </c>
      <c r="B903" s="4" t="str">
        <f>"00817316"</f>
        <v>00817316</v>
      </c>
    </row>
    <row r="904" spans="1:2" x14ac:dyDescent="0.25">
      <c r="A904" s="4">
        <v>902</v>
      </c>
      <c r="B904" s="4" t="str">
        <f>"00817317"</f>
        <v>00817317</v>
      </c>
    </row>
    <row r="905" spans="1:2" x14ac:dyDescent="0.25">
      <c r="A905" s="4">
        <v>903</v>
      </c>
      <c r="B905" s="4" t="str">
        <f>"00817323"</f>
        <v>00817323</v>
      </c>
    </row>
    <row r="906" spans="1:2" x14ac:dyDescent="0.25">
      <c r="A906" s="4">
        <v>904</v>
      </c>
      <c r="B906" s="4" t="str">
        <f>"00817324"</f>
        <v>00817324</v>
      </c>
    </row>
    <row r="907" spans="1:2" x14ac:dyDescent="0.25">
      <c r="A907" s="4">
        <v>905</v>
      </c>
      <c r="B907" s="4" t="str">
        <f>"00817332"</f>
        <v>00817332</v>
      </c>
    </row>
    <row r="908" spans="1:2" x14ac:dyDescent="0.25">
      <c r="A908" s="4">
        <v>906</v>
      </c>
      <c r="B908" s="4" t="str">
        <f>"00817339"</f>
        <v>00817339</v>
      </c>
    </row>
    <row r="909" spans="1:2" x14ac:dyDescent="0.25">
      <c r="A909" s="4">
        <v>907</v>
      </c>
      <c r="B909" s="4" t="str">
        <f>"00817340"</f>
        <v>00817340</v>
      </c>
    </row>
    <row r="910" spans="1:2" x14ac:dyDescent="0.25">
      <c r="A910" s="4">
        <v>908</v>
      </c>
      <c r="B910" s="4" t="str">
        <f>"00817342"</f>
        <v>00817342</v>
      </c>
    </row>
    <row r="911" spans="1:2" x14ac:dyDescent="0.25">
      <c r="A911" s="4">
        <v>909</v>
      </c>
      <c r="B911" s="4" t="str">
        <f>"00817347"</f>
        <v>00817347</v>
      </c>
    </row>
    <row r="912" spans="1:2" x14ac:dyDescent="0.25">
      <c r="A912" s="4">
        <v>910</v>
      </c>
      <c r="B912" s="4" t="str">
        <f>"00817349"</f>
        <v>00817349</v>
      </c>
    </row>
    <row r="913" spans="1:2" x14ac:dyDescent="0.25">
      <c r="A913" s="4">
        <v>911</v>
      </c>
      <c r="B913" s="4" t="str">
        <f>"00817354"</f>
        <v>00817354</v>
      </c>
    </row>
    <row r="914" spans="1:2" x14ac:dyDescent="0.25">
      <c r="A914" s="4">
        <v>912</v>
      </c>
      <c r="B914" s="4" t="str">
        <f>"00817367"</f>
        <v>00817367</v>
      </c>
    </row>
    <row r="915" spans="1:2" x14ac:dyDescent="0.25">
      <c r="A915" s="4">
        <v>913</v>
      </c>
      <c r="B915" s="4" t="str">
        <f>"00817369"</f>
        <v>00817369</v>
      </c>
    </row>
    <row r="916" spans="1:2" x14ac:dyDescent="0.25">
      <c r="A916" s="4">
        <v>914</v>
      </c>
      <c r="B916" s="4" t="str">
        <f>"00817387"</f>
        <v>00817387</v>
      </c>
    </row>
    <row r="917" spans="1:2" x14ac:dyDescent="0.25">
      <c r="A917" s="4">
        <v>915</v>
      </c>
      <c r="B917" s="4" t="str">
        <f>"00817394"</f>
        <v>00817394</v>
      </c>
    </row>
    <row r="918" spans="1:2" x14ac:dyDescent="0.25">
      <c r="A918" s="4">
        <v>916</v>
      </c>
      <c r="B918" s="4" t="str">
        <f>"00817397"</f>
        <v>00817397</v>
      </c>
    </row>
    <row r="919" spans="1:2" x14ac:dyDescent="0.25">
      <c r="A919" s="4">
        <v>917</v>
      </c>
      <c r="B919" s="4" t="str">
        <f>"00817398"</f>
        <v>00817398</v>
      </c>
    </row>
    <row r="920" spans="1:2" x14ac:dyDescent="0.25">
      <c r="A920" s="4">
        <v>918</v>
      </c>
      <c r="B920" s="4" t="str">
        <f>"00817403"</f>
        <v>00817403</v>
      </c>
    </row>
    <row r="921" spans="1:2" x14ac:dyDescent="0.25">
      <c r="A921" s="4">
        <v>919</v>
      </c>
      <c r="B921" s="4" t="str">
        <f>"00817405"</f>
        <v>00817405</v>
      </c>
    </row>
    <row r="922" spans="1:2" x14ac:dyDescent="0.25">
      <c r="A922" s="4">
        <v>920</v>
      </c>
      <c r="B922" s="4" t="str">
        <f>"00817408"</f>
        <v>00817408</v>
      </c>
    </row>
    <row r="923" spans="1:2" x14ac:dyDescent="0.25">
      <c r="A923" s="4">
        <v>921</v>
      </c>
      <c r="B923" s="4" t="str">
        <f>"00817412"</f>
        <v>00817412</v>
      </c>
    </row>
    <row r="924" spans="1:2" x14ac:dyDescent="0.25">
      <c r="A924" s="4">
        <v>922</v>
      </c>
      <c r="B924" s="4" t="str">
        <f>"00817432"</f>
        <v>00817432</v>
      </c>
    </row>
    <row r="925" spans="1:2" x14ac:dyDescent="0.25">
      <c r="A925" s="4">
        <v>923</v>
      </c>
      <c r="B925" s="4" t="str">
        <f>"00817433"</f>
        <v>00817433</v>
      </c>
    </row>
    <row r="926" spans="1:2" x14ac:dyDescent="0.25">
      <c r="A926" s="4">
        <v>924</v>
      </c>
      <c r="B926" s="4" t="str">
        <f>"00817437"</f>
        <v>00817437</v>
      </c>
    </row>
    <row r="927" spans="1:2" x14ac:dyDescent="0.25">
      <c r="A927" s="4">
        <v>925</v>
      </c>
      <c r="B927" s="4" t="str">
        <f>"00817439"</f>
        <v>00817439</v>
      </c>
    </row>
    <row r="928" spans="1:2" x14ac:dyDescent="0.25">
      <c r="A928" s="4">
        <v>926</v>
      </c>
      <c r="B928" s="4" t="str">
        <f>"00817443"</f>
        <v>00817443</v>
      </c>
    </row>
    <row r="929" spans="1:2" x14ac:dyDescent="0.25">
      <c r="A929" s="4">
        <v>927</v>
      </c>
      <c r="B929" s="4" t="str">
        <f>"00817446"</f>
        <v>00817446</v>
      </c>
    </row>
    <row r="930" spans="1:2" x14ac:dyDescent="0.25">
      <c r="A930" s="4">
        <v>928</v>
      </c>
      <c r="B930" s="4" t="str">
        <f>"00817471"</f>
        <v>00817471</v>
      </c>
    </row>
    <row r="931" spans="1:2" x14ac:dyDescent="0.25">
      <c r="A931" s="4">
        <v>929</v>
      </c>
      <c r="B931" s="4" t="str">
        <f>"00817479"</f>
        <v>00817479</v>
      </c>
    </row>
    <row r="932" spans="1:2" x14ac:dyDescent="0.25">
      <c r="A932" s="4">
        <v>930</v>
      </c>
      <c r="B932" s="4" t="str">
        <f>"00817497"</f>
        <v>00817497</v>
      </c>
    </row>
    <row r="933" spans="1:2" x14ac:dyDescent="0.25">
      <c r="A933" s="4">
        <v>931</v>
      </c>
      <c r="B933" s="4" t="str">
        <f>"00817499"</f>
        <v>00817499</v>
      </c>
    </row>
    <row r="934" spans="1:2" x14ac:dyDescent="0.25">
      <c r="A934" s="4">
        <v>932</v>
      </c>
      <c r="B934" s="4" t="str">
        <f>"00817501"</f>
        <v>00817501</v>
      </c>
    </row>
    <row r="935" spans="1:2" x14ac:dyDescent="0.25">
      <c r="A935" s="4">
        <v>933</v>
      </c>
      <c r="B935" s="4" t="str">
        <f>"00817511"</f>
        <v>00817511</v>
      </c>
    </row>
    <row r="936" spans="1:2" x14ac:dyDescent="0.25">
      <c r="A936" s="4">
        <v>934</v>
      </c>
      <c r="B936" s="4" t="str">
        <f>"00817528"</f>
        <v>00817528</v>
      </c>
    </row>
    <row r="937" spans="1:2" x14ac:dyDescent="0.25">
      <c r="A937" s="4">
        <v>935</v>
      </c>
      <c r="B937" s="4" t="str">
        <f>"00817538"</f>
        <v>00817538</v>
      </c>
    </row>
    <row r="938" spans="1:2" x14ac:dyDescent="0.25">
      <c r="A938" s="4">
        <v>936</v>
      </c>
      <c r="B938" s="4" t="str">
        <f>"00817540"</f>
        <v>00817540</v>
      </c>
    </row>
    <row r="939" spans="1:2" x14ac:dyDescent="0.25">
      <c r="A939" s="4">
        <v>937</v>
      </c>
      <c r="B939" s="4" t="str">
        <f>"00817550"</f>
        <v>00817550</v>
      </c>
    </row>
    <row r="940" spans="1:2" x14ac:dyDescent="0.25">
      <c r="A940" s="4">
        <v>938</v>
      </c>
      <c r="B940" s="4" t="str">
        <f>"00817554"</f>
        <v>00817554</v>
      </c>
    </row>
    <row r="941" spans="1:2" x14ac:dyDescent="0.25">
      <c r="A941" s="4">
        <v>939</v>
      </c>
      <c r="B941" s="4" t="str">
        <f>"00817556"</f>
        <v>00817556</v>
      </c>
    </row>
    <row r="942" spans="1:2" x14ac:dyDescent="0.25">
      <c r="A942" s="4">
        <v>940</v>
      </c>
      <c r="B942" s="4" t="str">
        <f>"00817558"</f>
        <v>00817558</v>
      </c>
    </row>
    <row r="943" spans="1:2" x14ac:dyDescent="0.25">
      <c r="A943" s="4">
        <v>941</v>
      </c>
      <c r="B943" s="4" t="str">
        <f>"00817564"</f>
        <v>00817564</v>
      </c>
    </row>
    <row r="944" spans="1:2" x14ac:dyDescent="0.25">
      <c r="A944" s="4">
        <v>942</v>
      </c>
      <c r="B944" s="4" t="str">
        <f>"00817569"</f>
        <v>00817569</v>
      </c>
    </row>
    <row r="945" spans="1:2" x14ac:dyDescent="0.25">
      <c r="A945" s="4">
        <v>943</v>
      </c>
      <c r="B945" s="4" t="str">
        <f>"00817571"</f>
        <v>00817571</v>
      </c>
    </row>
    <row r="946" spans="1:2" x14ac:dyDescent="0.25">
      <c r="A946" s="4">
        <v>944</v>
      </c>
      <c r="B946" s="4" t="str">
        <f>"00817582"</f>
        <v>00817582</v>
      </c>
    </row>
    <row r="947" spans="1:2" x14ac:dyDescent="0.25">
      <c r="A947" s="4">
        <v>945</v>
      </c>
      <c r="B947" s="4" t="str">
        <f>"00817583"</f>
        <v>00817583</v>
      </c>
    </row>
    <row r="948" spans="1:2" x14ac:dyDescent="0.25">
      <c r="A948" s="4">
        <v>946</v>
      </c>
      <c r="B948" s="4" t="str">
        <f>"00817588"</f>
        <v>00817588</v>
      </c>
    </row>
    <row r="949" spans="1:2" x14ac:dyDescent="0.25">
      <c r="A949" s="4">
        <v>947</v>
      </c>
      <c r="B949" s="4" t="str">
        <f>"00817594"</f>
        <v>00817594</v>
      </c>
    </row>
    <row r="950" spans="1:2" x14ac:dyDescent="0.25">
      <c r="A950" s="4">
        <v>948</v>
      </c>
      <c r="B950" s="4" t="str">
        <f>"00817602"</f>
        <v>00817602</v>
      </c>
    </row>
    <row r="951" spans="1:2" x14ac:dyDescent="0.25">
      <c r="A951" s="4">
        <v>949</v>
      </c>
      <c r="B951" s="4" t="str">
        <f>"00817604"</f>
        <v>00817604</v>
      </c>
    </row>
    <row r="952" spans="1:2" x14ac:dyDescent="0.25">
      <c r="A952" s="4">
        <v>950</v>
      </c>
      <c r="B952" s="4" t="str">
        <f>"00817610"</f>
        <v>00817610</v>
      </c>
    </row>
    <row r="953" spans="1:2" x14ac:dyDescent="0.25">
      <c r="A953" s="4">
        <v>951</v>
      </c>
      <c r="B953" s="4" t="str">
        <f>"00817611"</f>
        <v>00817611</v>
      </c>
    </row>
    <row r="954" spans="1:2" x14ac:dyDescent="0.25">
      <c r="A954" s="4">
        <v>952</v>
      </c>
      <c r="B954" s="4" t="str">
        <f>"00817618"</f>
        <v>00817618</v>
      </c>
    </row>
    <row r="955" spans="1:2" x14ac:dyDescent="0.25">
      <c r="A955" s="4">
        <v>953</v>
      </c>
      <c r="B955" s="4" t="str">
        <f>"00817626"</f>
        <v>00817626</v>
      </c>
    </row>
    <row r="956" spans="1:2" x14ac:dyDescent="0.25">
      <c r="A956" s="4">
        <v>954</v>
      </c>
      <c r="B956" s="4" t="str">
        <f>"00817627"</f>
        <v>00817627</v>
      </c>
    </row>
    <row r="957" spans="1:2" x14ac:dyDescent="0.25">
      <c r="A957" s="4">
        <v>955</v>
      </c>
      <c r="B957" s="4" t="str">
        <f>"00817638"</f>
        <v>00817638</v>
      </c>
    </row>
    <row r="958" spans="1:2" x14ac:dyDescent="0.25">
      <c r="A958" s="4">
        <v>956</v>
      </c>
      <c r="B958" s="4" t="str">
        <f>"00817683"</f>
        <v>00817683</v>
      </c>
    </row>
    <row r="959" spans="1:2" x14ac:dyDescent="0.25">
      <c r="A959" s="4">
        <v>957</v>
      </c>
      <c r="B959" s="4" t="str">
        <f>"00817688"</f>
        <v>00817688</v>
      </c>
    </row>
    <row r="960" spans="1:2" x14ac:dyDescent="0.25">
      <c r="A960" s="4">
        <v>958</v>
      </c>
      <c r="B960" s="4" t="str">
        <f>"00817700"</f>
        <v>00817700</v>
      </c>
    </row>
    <row r="961" spans="1:2" x14ac:dyDescent="0.25">
      <c r="A961" s="4">
        <v>959</v>
      </c>
      <c r="B961" s="4" t="str">
        <f>"00817706"</f>
        <v>00817706</v>
      </c>
    </row>
    <row r="962" spans="1:2" x14ac:dyDescent="0.25">
      <c r="A962" s="4">
        <v>960</v>
      </c>
      <c r="B962" s="4" t="str">
        <f>"00817708"</f>
        <v>00817708</v>
      </c>
    </row>
    <row r="963" spans="1:2" x14ac:dyDescent="0.25">
      <c r="A963" s="4">
        <v>961</v>
      </c>
      <c r="B963" s="4" t="str">
        <f>"00817711"</f>
        <v>00817711</v>
      </c>
    </row>
    <row r="964" spans="1:2" x14ac:dyDescent="0.25">
      <c r="A964" s="4">
        <v>962</v>
      </c>
      <c r="B964" s="4" t="str">
        <f>"00817719"</f>
        <v>00817719</v>
      </c>
    </row>
    <row r="965" spans="1:2" x14ac:dyDescent="0.25">
      <c r="A965" s="4">
        <v>963</v>
      </c>
      <c r="B965" s="4" t="str">
        <f>"00817721"</f>
        <v>00817721</v>
      </c>
    </row>
    <row r="966" spans="1:2" x14ac:dyDescent="0.25">
      <c r="A966" s="4">
        <v>964</v>
      </c>
      <c r="B966" s="4" t="str">
        <f>"00817723"</f>
        <v>00817723</v>
      </c>
    </row>
    <row r="967" spans="1:2" x14ac:dyDescent="0.25">
      <c r="A967" s="4">
        <v>965</v>
      </c>
      <c r="B967" s="4" t="str">
        <f>"00817727"</f>
        <v>00817727</v>
      </c>
    </row>
    <row r="968" spans="1:2" x14ac:dyDescent="0.25">
      <c r="A968" s="4">
        <v>966</v>
      </c>
      <c r="B968" s="4" t="str">
        <f>"00817740"</f>
        <v>00817740</v>
      </c>
    </row>
    <row r="969" spans="1:2" x14ac:dyDescent="0.25">
      <c r="A969" s="4">
        <v>967</v>
      </c>
      <c r="B969" s="4" t="str">
        <f>"00817768"</f>
        <v>00817768</v>
      </c>
    </row>
    <row r="970" spans="1:2" x14ac:dyDescent="0.25">
      <c r="A970" s="4">
        <v>968</v>
      </c>
      <c r="B970" s="4" t="str">
        <f>"00817770"</f>
        <v>00817770</v>
      </c>
    </row>
    <row r="971" spans="1:2" x14ac:dyDescent="0.25">
      <c r="A971" s="4">
        <v>969</v>
      </c>
      <c r="B971" s="4" t="str">
        <f>"00817774"</f>
        <v>00817774</v>
      </c>
    </row>
    <row r="972" spans="1:2" x14ac:dyDescent="0.25">
      <c r="A972" s="4">
        <v>970</v>
      </c>
      <c r="B972" s="4" t="str">
        <f>"00817779"</f>
        <v>00817779</v>
      </c>
    </row>
    <row r="973" spans="1:2" x14ac:dyDescent="0.25">
      <c r="A973" s="4">
        <v>971</v>
      </c>
      <c r="B973" s="4" t="str">
        <f>"00817787"</f>
        <v>00817787</v>
      </c>
    </row>
    <row r="974" spans="1:2" x14ac:dyDescent="0.25">
      <c r="A974" s="4">
        <v>972</v>
      </c>
      <c r="B974" s="4" t="str">
        <f>"00817791"</f>
        <v>00817791</v>
      </c>
    </row>
    <row r="975" spans="1:2" x14ac:dyDescent="0.25">
      <c r="A975" s="4">
        <v>973</v>
      </c>
      <c r="B975" s="4" t="str">
        <f>"00817802"</f>
        <v>00817802</v>
      </c>
    </row>
    <row r="976" spans="1:2" x14ac:dyDescent="0.25">
      <c r="A976" s="4">
        <v>974</v>
      </c>
      <c r="B976" s="4" t="str">
        <f>"00817804"</f>
        <v>00817804</v>
      </c>
    </row>
    <row r="977" spans="1:2" x14ac:dyDescent="0.25">
      <c r="A977" s="4">
        <v>975</v>
      </c>
      <c r="B977" s="4" t="str">
        <f>"00817815"</f>
        <v>00817815</v>
      </c>
    </row>
    <row r="978" spans="1:2" x14ac:dyDescent="0.25">
      <c r="A978" s="4">
        <v>976</v>
      </c>
      <c r="B978" s="4" t="str">
        <f>"00817822"</f>
        <v>00817822</v>
      </c>
    </row>
    <row r="979" spans="1:2" x14ac:dyDescent="0.25">
      <c r="A979" s="4">
        <v>977</v>
      </c>
      <c r="B979" s="4" t="str">
        <f>"00817826"</f>
        <v>00817826</v>
      </c>
    </row>
    <row r="980" spans="1:2" x14ac:dyDescent="0.25">
      <c r="A980" s="4">
        <v>978</v>
      </c>
      <c r="B980" s="4" t="str">
        <f>"00817842"</f>
        <v>00817842</v>
      </c>
    </row>
    <row r="981" spans="1:2" x14ac:dyDescent="0.25">
      <c r="A981" s="4">
        <v>979</v>
      </c>
      <c r="B981" s="4" t="str">
        <f>"00817843"</f>
        <v>00817843</v>
      </c>
    </row>
    <row r="982" spans="1:2" x14ac:dyDescent="0.25">
      <c r="A982" s="4">
        <v>980</v>
      </c>
      <c r="B982" s="4" t="str">
        <f>"00817848"</f>
        <v>00817848</v>
      </c>
    </row>
    <row r="983" spans="1:2" x14ac:dyDescent="0.25">
      <c r="A983" s="4">
        <v>981</v>
      </c>
      <c r="B983" s="4" t="str">
        <f>"00817866"</f>
        <v>00817866</v>
      </c>
    </row>
    <row r="984" spans="1:2" x14ac:dyDescent="0.25">
      <c r="A984" s="4">
        <v>982</v>
      </c>
      <c r="B984" s="4" t="str">
        <f>"00817868"</f>
        <v>00817868</v>
      </c>
    </row>
    <row r="985" spans="1:2" x14ac:dyDescent="0.25">
      <c r="A985" s="4">
        <v>983</v>
      </c>
      <c r="B985" s="4" t="str">
        <f>"00817869"</f>
        <v>00817869</v>
      </c>
    </row>
    <row r="986" spans="1:2" x14ac:dyDescent="0.25">
      <c r="A986" s="4">
        <v>984</v>
      </c>
      <c r="B986" s="4" t="str">
        <f>"00817874"</f>
        <v>00817874</v>
      </c>
    </row>
    <row r="987" spans="1:2" x14ac:dyDescent="0.25">
      <c r="A987" s="4">
        <v>985</v>
      </c>
      <c r="B987" s="4" t="str">
        <f>"00817875"</f>
        <v>00817875</v>
      </c>
    </row>
    <row r="988" spans="1:2" x14ac:dyDescent="0.25">
      <c r="A988" s="4">
        <v>986</v>
      </c>
      <c r="B988" s="4" t="str">
        <f>"00817876"</f>
        <v>00817876</v>
      </c>
    </row>
    <row r="989" spans="1:2" x14ac:dyDescent="0.25">
      <c r="A989" s="4">
        <v>987</v>
      </c>
      <c r="B989" s="4" t="str">
        <f>"00817882"</f>
        <v>00817882</v>
      </c>
    </row>
    <row r="990" spans="1:2" x14ac:dyDescent="0.25">
      <c r="A990" s="4">
        <v>988</v>
      </c>
      <c r="B990" s="4" t="str">
        <f>"00817885"</f>
        <v>00817885</v>
      </c>
    </row>
    <row r="991" spans="1:2" x14ac:dyDescent="0.25">
      <c r="A991" s="4">
        <v>989</v>
      </c>
      <c r="B991" s="4" t="str">
        <f>"00817896"</f>
        <v>00817896</v>
      </c>
    </row>
    <row r="992" spans="1:2" x14ac:dyDescent="0.25">
      <c r="A992" s="4">
        <v>990</v>
      </c>
      <c r="B992" s="4" t="str">
        <f>"00817900"</f>
        <v>00817900</v>
      </c>
    </row>
    <row r="993" spans="1:2" x14ac:dyDescent="0.25">
      <c r="A993" s="4">
        <v>991</v>
      </c>
      <c r="B993" s="4" t="str">
        <f>"00817902"</f>
        <v>00817902</v>
      </c>
    </row>
    <row r="994" spans="1:2" x14ac:dyDescent="0.25">
      <c r="A994" s="4">
        <v>992</v>
      </c>
      <c r="B994" s="4" t="str">
        <f>"00817905"</f>
        <v>00817905</v>
      </c>
    </row>
    <row r="995" spans="1:2" x14ac:dyDescent="0.25">
      <c r="A995" s="4">
        <v>993</v>
      </c>
      <c r="B995" s="4" t="str">
        <f>"00817906"</f>
        <v>00817906</v>
      </c>
    </row>
    <row r="996" spans="1:2" x14ac:dyDescent="0.25">
      <c r="A996" s="4">
        <v>994</v>
      </c>
      <c r="B996" s="4" t="str">
        <f>"00817907"</f>
        <v>00817907</v>
      </c>
    </row>
    <row r="997" spans="1:2" x14ac:dyDescent="0.25">
      <c r="A997" s="4">
        <v>995</v>
      </c>
      <c r="B997" s="4" t="str">
        <f>"00817909"</f>
        <v>00817909</v>
      </c>
    </row>
    <row r="998" spans="1:2" x14ac:dyDescent="0.25">
      <c r="A998" s="4">
        <v>996</v>
      </c>
      <c r="B998" s="4" t="str">
        <f>"00817911"</f>
        <v>00817911</v>
      </c>
    </row>
    <row r="999" spans="1:2" x14ac:dyDescent="0.25">
      <c r="A999" s="4">
        <v>997</v>
      </c>
      <c r="B999" s="4" t="str">
        <f>"00817921"</f>
        <v>00817921</v>
      </c>
    </row>
    <row r="1000" spans="1:2" x14ac:dyDescent="0.25">
      <c r="A1000" s="4">
        <v>998</v>
      </c>
      <c r="B1000" s="4" t="str">
        <f>"00817924"</f>
        <v>00817924</v>
      </c>
    </row>
    <row r="1001" spans="1:2" x14ac:dyDescent="0.25">
      <c r="A1001" s="4">
        <v>999</v>
      </c>
      <c r="B1001" s="4" t="str">
        <f>"00817929"</f>
        <v>00817929</v>
      </c>
    </row>
    <row r="1002" spans="1:2" x14ac:dyDescent="0.25">
      <c r="A1002" s="4">
        <v>1000</v>
      </c>
      <c r="B1002" s="4" t="str">
        <f>"00817931"</f>
        <v>00817931</v>
      </c>
    </row>
    <row r="1003" spans="1:2" x14ac:dyDescent="0.25">
      <c r="A1003" s="4">
        <v>1001</v>
      </c>
      <c r="B1003" s="4" t="str">
        <f>"00817933"</f>
        <v>00817933</v>
      </c>
    </row>
    <row r="1004" spans="1:2" x14ac:dyDescent="0.25">
      <c r="A1004" s="4">
        <v>1002</v>
      </c>
      <c r="B1004" s="4" t="str">
        <f>"00817935"</f>
        <v>00817935</v>
      </c>
    </row>
    <row r="1005" spans="1:2" x14ac:dyDescent="0.25">
      <c r="A1005" s="4">
        <v>1003</v>
      </c>
      <c r="B1005" s="4" t="str">
        <f>"00817939"</f>
        <v>00817939</v>
      </c>
    </row>
    <row r="1006" spans="1:2" x14ac:dyDescent="0.25">
      <c r="A1006" s="4">
        <v>1004</v>
      </c>
      <c r="B1006" s="4" t="str">
        <f>"00817944"</f>
        <v>00817944</v>
      </c>
    </row>
    <row r="1007" spans="1:2" x14ac:dyDescent="0.25">
      <c r="A1007" s="4">
        <v>1005</v>
      </c>
      <c r="B1007" s="4" t="str">
        <f>"00817952"</f>
        <v>00817952</v>
      </c>
    </row>
    <row r="1008" spans="1:2" x14ac:dyDescent="0.25">
      <c r="A1008" s="4">
        <v>1006</v>
      </c>
      <c r="B1008" s="4" t="str">
        <f>"00817955"</f>
        <v>00817955</v>
      </c>
    </row>
    <row r="1009" spans="1:2" x14ac:dyDescent="0.25">
      <c r="A1009" s="4">
        <v>1007</v>
      </c>
      <c r="B1009" s="4" t="str">
        <f>"00817957"</f>
        <v>00817957</v>
      </c>
    </row>
    <row r="1010" spans="1:2" x14ac:dyDescent="0.25">
      <c r="A1010" s="4">
        <v>1008</v>
      </c>
      <c r="B1010" s="4" t="str">
        <f>"00817960"</f>
        <v>00817960</v>
      </c>
    </row>
    <row r="1011" spans="1:2" x14ac:dyDescent="0.25">
      <c r="A1011" s="4">
        <v>1009</v>
      </c>
      <c r="B1011" s="4" t="str">
        <f>"00817961"</f>
        <v>00817961</v>
      </c>
    </row>
    <row r="1012" spans="1:2" x14ac:dyDescent="0.25">
      <c r="A1012" s="4">
        <v>1010</v>
      </c>
      <c r="B1012" s="4" t="str">
        <f>"00817970"</f>
        <v>00817970</v>
      </c>
    </row>
    <row r="1013" spans="1:2" x14ac:dyDescent="0.25">
      <c r="A1013" s="4">
        <v>1011</v>
      </c>
      <c r="B1013" s="4" t="str">
        <f>"00817973"</f>
        <v>00817973</v>
      </c>
    </row>
    <row r="1014" spans="1:2" x14ac:dyDescent="0.25">
      <c r="A1014" s="4">
        <v>1012</v>
      </c>
      <c r="B1014" s="4" t="str">
        <f>"00817975"</f>
        <v>00817975</v>
      </c>
    </row>
    <row r="1015" spans="1:2" x14ac:dyDescent="0.25">
      <c r="A1015" s="4">
        <v>1013</v>
      </c>
      <c r="B1015" s="4" t="str">
        <f>"00817977"</f>
        <v>00817977</v>
      </c>
    </row>
    <row r="1016" spans="1:2" x14ac:dyDescent="0.25">
      <c r="A1016" s="4">
        <v>1014</v>
      </c>
      <c r="B1016" s="4" t="str">
        <f>"00817982"</f>
        <v>00817982</v>
      </c>
    </row>
    <row r="1017" spans="1:2" x14ac:dyDescent="0.25">
      <c r="A1017" s="4">
        <v>1015</v>
      </c>
      <c r="B1017" s="4" t="str">
        <f>"00817987"</f>
        <v>00817987</v>
      </c>
    </row>
    <row r="1018" spans="1:2" x14ac:dyDescent="0.25">
      <c r="A1018" s="4">
        <v>1016</v>
      </c>
      <c r="B1018" s="4" t="str">
        <f>"00817996"</f>
        <v>00817996</v>
      </c>
    </row>
    <row r="1019" spans="1:2" x14ac:dyDescent="0.25">
      <c r="A1019" s="4">
        <v>1017</v>
      </c>
      <c r="B1019" s="4" t="str">
        <f>"00818000"</f>
        <v>00818000</v>
      </c>
    </row>
    <row r="1020" spans="1:2" x14ac:dyDescent="0.25">
      <c r="A1020" s="4">
        <v>1018</v>
      </c>
      <c r="B1020" s="4" t="str">
        <f>"00818029"</f>
        <v>00818029</v>
      </c>
    </row>
    <row r="1021" spans="1:2" x14ac:dyDescent="0.25">
      <c r="A1021" s="4">
        <v>1019</v>
      </c>
      <c r="B1021" s="4" t="str">
        <f>"00818054"</f>
        <v>00818054</v>
      </c>
    </row>
    <row r="1022" spans="1:2" x14ac:dyDescent="0.25">
      <c r="A1022" s="4">
        <v>1020</v>
      </c>
      <c r="B1022" s="4" t="str">
        <f>"00818061"</f>
        <v>00818061</v>
      </c>
    </row>
    <row r="1023" spans="1:2" x14ac:dyDescent="0.25">
      <c r="A1023" s="4">
        <v>1021</v>
      </c>
      <c r="B1023" s="4" t="str">
        <f>"00818067"</f>
        <v>00818067</v>
      </c>
    </row>
    <row r="1024" spans="1:2" x14ac:dyDescent="0.25">
      <c r="A1024" s="4">
        <v>1022</v>
      </c>
      <c r="B1024" s="4" t="str">
        <f>"00818074"</f>
        <v>00818074</v>
      </c>
    </row>
    <row r="1025" spans="1:2" x14ac:dyDescent="0.25">
      <c r="A1025" s="4">
        <v>1023</v>
      </c>
      <c r="B1025" s="4" t="str">
        <f>"00818077"</f>
        <v>00818077</v>
      </c>
    </row>
    <row r="1026" spans="1:2" x14ac:dyDescent="0.25">
      <c r="A1026" s="4">
        <v>1024</v>
      </c>
      <c r="B1026" s="4" t="str">
        <f>"00818089"</f>
        <v>00818089</v>
      </c>
    </row>
    <row r="1027" spans="1:2" x14ac:dyDescent="0.25">
      <c r="A1027" s="4">
        <v>1025</v>
      </c>
      <c r="B1027" s="4" t="str">
        <f>"00818095"</f>
        <v>00818095</v>
      </c>
    </row>
    <row r="1028" spans="1:2" x14ac:dyDescent="0.25">
      <c r="A1028" s="4">
        <v>1026</v>
      </c>
      <c r="B1028" s="4" t="str">
        <f>"00818101"</f>
        <v>00818101</v>
      </c>
    </row>
    <row r="1029" spans="1:2" x14ac:dyDescent="0.25">
      <c r="A1029" s="4">
        <v>1027</v>
      </c>
      <c r="B1029" s="4" t="str">
        <f>"00818106"</f>
        <v>00818106</v>
      </c>
    </row>
    <row r="1030" spans="1:2" x14ac:dyDescent="0.25">
      <c r="A1030" s="4">
        <v>1028</v>
      </c>
      <c r="B1030" s="4" t="str">
        <f>"00818122"</f>
        <v>00818122</v>
      </c>
    </row>
    <row r="1031" spans="1:2" x14ac:dyDescent="0.25">
      <c r="A1031" s="4">
        <v>1029</v>
      </c>
      <c r="B1031" s="4" t="str">
        <f>"00818124"</f>
        <v>00818124</v>
      </c>
    </row>
    <row r="1032" spans="1:2" x14ac:dyDescent="0.25">
      <c r="A1032" s="4">
        <v>1030</v>
      </c>
      <c r="B1032" s="4" t="str">
        <f>"00818125"</f>
        <v>00818125</v>
      </c>
    </row>
    <row r="1033" spans="1:2" x14ac:dyDescent="0.25">
      <c r="A1033" s="4">
        <v>1031</v>
      </c>
      <c r="B1033" s="4" t="str">
        <f>"00818128"</f>
        <v>00818128</v>
      </c>
    </row>
    <row r="1034" spans="1:2" x14ac:dyDescent="0.25">
      <c r="A1034" s="4">
        <v>1032</v>
      </c>
      <c r="B1034" s="4" t="str">
        <f>"00818147"</f>
        <v>00818147</v>
      </c>
    </row>
    <row r="1035" spans="1:2" x14ac:dyDescent="0.25">
      <c r="A1035" s="4">
        <v>1033</v>
      </c>
      <c r="B1035" s="4" t="str">
        <f>"00818149"</f>
        <v>00818149</v>
      </c>
    </row>
    <row r="1036" spans="1:2" x14ac:dyDescent="0.25">
      <c r="A1036" s="4">
        <v>1034</v>
      </c>
      <c r="B1036" s="4" t="str">
        <f>"00818150"</f>
        <v>00818150</v>
      </c>
    </row>
    <row r="1037" spans="1:2" x14ac:dyDescent="0.25">
      <c r="A1037" s="4">
        <v>1035</v>
      </c>
      <c r="B1037" s="4" t="str">
        <f>"00818151"</f>
        <v>00818151</v>
      </c>
    </row>
    <row r="1038" spans="1:2" x14ac:dyDescent="0.25">
      <c r="A1038" s="4">
        <v>1036</v>
      </c>
      <c r="B1038" s="4" t="str">
        <f>"00818154"</f>
        <v>00818154</v>
      </c>
    </row>
    <row r="1039" spans="1:2" x14ac:dyDescent="0.25">
      <c r="A1039" s="4">
        <v>1037</v>
      </c>
      <c r="B1039" s="4" t="str">
        <f>"00818155"</f>
        <v>00818155</v>
      </c>
    </row>
    <row r="1040" spans="1:2" x14ac:dyDescent="0.25">
      <c r="A1040" s="4">
        <v>1038</v>
      </c>
      <c r="B1040" s="4" t="str">
        <f>"00818161"</f>
        <v>00818161</v>
      </c>
    </row>
    <row r="1041" spans="1:2" x14ac:dyDescent="0.25">
      <c r="A1041" s="4">
        <v>1039</v>
      </c>
      <c r="B1041" s="4" t="str">
        <f>"00818174"</f>
        <v>00818174</v>
      </c>
    </row>
    <row r="1042" spans="1:2" x14ac:dyDescent="0.25">
      <c r="A1042" s="4">
        <v>1040</v>
      </c>
      <c r="B1042" s="4" t="str">
        <f>"00818192"</f>
        <v>00818192</v>
      </c>
    </row>
    <row r="1043" spans="1:2" x14ac:dyDescent="0.25">
      <c r="A1043" s="4">
        <v>1041</v>
      </c>
      <c r="B1043" s="4" t="str">
        <f>"00818197"</f>
        <v>00818197</v>
      </c>
    </row>
    <row r="1044" spans="1:2" x14ac:dyDescent="0.25">
      <c r="A1044" s="4">
        <v>1042</v>
      </c>
      <c r="B1044" s="4" t="str">
        <f>"00818232"</f>
        <v>00818232</v>
      </c>
    </row>
    <row r="1045" spans="1:2" x14ac:dyDescent="0.25">
      <c r="A1045" s="4">
        <v>1043</v>
      </c>
      <c r="B1045" s="4" t="str">
        <f>"00818235"</f>
        <v>00818235</v>
      </c>
    </row>
    <row r="1046" spans="1:2" x14ac:dyDescent="0.25">
      <c r="A1046" s="4">
        <v>1044</v>
      </c>
      <c r="B1046" s="4" t="str">
        <f>"00818240"</f>
        <v>00818240</v>
      </c>
    </row>
    <row r="1047" spans="1:2" x14ac:dyDescent="0.25">
      <c r="A1047" s="4">
        <v>1045</v>
      </c>
      <c r="B1047" s="4" t="str">
        <f>"00818241"</f>
        <v>00818241</v>
      </c>
    </row>
    <row r="1048" spans="1:2" x14ac:dyDescent="0.25">
      <c r="A1048" s="4">
        <v>1046</v>
      </c>
      <c r="B1048" s="4" t="str">
        <f>"00818242"</f>
        <v>00818242</v>
      </c>
    </row>
    <row r="1049" spans="1:2" x14ac:dyDescent="0.25">
      <c r="A1049" s="4">
        <v>1047</v>
      </c>
      <c r="B1049" s="4" t="str">
        <f>"00818244"</f>
        <v>00818244</v>
      </c>
    </row>
    <row r="1050" spans="1:2" x14ac:dyDescent="0.25">
      <c r="A1050" s="4">
        <v>1048</v>
      </c>
      <c r="B1050" s="4" t="str">
        <f>"00818245"</f>
        <v>00818245</v>
      </c>
    </row>
    <row r="1051" spans="1:2" x14ac:dyDescent="0.25">
      <c r="A1051" s="4">
        <v>1049</v>
      </c>
      <c r="B1051" s="4" t="str">
        <f>"00818251"</f>
        <v>00818251</v>
      </c>
    </row>
    <row r="1052" spans="1:2" x14ac:dyDescent="0.25">
      <c r="A1052" s="4">
        <v>1050</v>
      </c>
      <c r="B1052" s="4" t="str">
        <f>"00818253"</f>
        <v>00818253</v>
      </c>
    </row>
    <row r="1053" spans="1:2" x14ac:dyDescent="0.25">
      <c r="A1053" s="4">
        <v>1051</v>
      </c>
      <c r="B1053" s="4" t="str">
        <f>"00818254"</f>
        <v>00818254</v>
      </c>
    </row>
    <row r="1054" spans="1:2" x14ac:dyDescent="0.25">
      <c r="A1054" s="4">
        <v>1052</v>
      </c>
      <c r="B1054" s="4" t="str">
        <f>"00818260"</f>
        <v>00818260</v>
      </c>
    </row>
    <row r="1055" spans="1:2" x14ac:dyDescent="0.25">
      <c r="A1055" s="4">
        <v>1053</v>
      </c>
      <c r="B1055" s="4" t="str">
        <f>"00818268"</f>
        <v>00818268</v>
      </c>
    </row>
    <row r="1056" spans="1:2" x14ac:dyDescent="0.25">
      <c r="A1056" s="4">
        <v>1054</v>
      </c>
      <c r="B1056" s="4" t="str">
        <f>"00818271"</f>
        <v>00818271</v>
      </c>
    </row>
    <row r="1057" spans="1:2" x14ac:dyDescent="0.25">
      <c r="A1057" s="4">
        <v>1055</v>
      </c>
      <c r="B1057" s="4" t="str">
        <f>"00818273"</f>
        <v>00818273</v>
      </c>
    </row>
    <row r="1058" spans="1:2" x14ac:dyDescent="0.25">
      <c r="A1058" s="4">
        <v>1056</v>
      </c>
      <c r="B1058" s="4" t="str">
        <f>"00818279"</f>
        <v>00818279</v>
      </c>
    </row>
    <row r="1059" spans="1:2" x14ac:dyDescent="0.25">
      <c r="A1059" s="4">
        <v>1057</v>
      </c>
      <c r="B1059" s="4" t="str">
        <f>"00818283"</f>
        <v>00818283</v>
      </c>
    </row>
    <row r="1060" spans="1:2" x14ac:dyDescent="0.25">
      <c r="A1060" s="4">
        <v>1058</v>
      </c>
      <c r="B1060" s="4" t="str">
        <f>"00818285"</f>
        <v>00818285</v>
      </c>
    </row>
    <row r="1061" spans="1:2" x14ac:dyDescent="0.25">
      <c r="A1061" s="4">
        <v>1059</v>
      </c>
      <c r="B1061" s="4" t="str">
        <f>"00818289"</f>
        <v>00818289</v>
      </c>
    </row>
    <row r="1062" spans="1:2" x14ac:dyDescent="0.25">
      <c r="A1062" s="4">
        <v>1060</v>
      </c>
      <c r="B1062" s="4" t="str">
        <f>"00818292"</f>
        <v>00818292</v>
      </c>
    </row>
    <row r="1063" spans="1:2" x14ac:dyDescent="0.25">
      <c r="A1063" s="4">
        <v>1061</v>
      </c>
      <c r="B1063" s="4" t="str">
        <f>"00818299"</f>
        <v>00818299</v>
      </c>
    </row>
    <row r="1064" spans="1:2" x14ac:dyDescent="0.25">
      <c r="A1064" s="4">
        <v>1062</v>
      </c>
      <c r="B1064" s="4" t="str">
        <f>"00818305"</f>
        <v>00818305</v>
      </c>
    </row>
    <row r="1065" spans="1:2" x14ac:dyDescent="0.25">
      <c r="A1065" s="4">
        <v>1063</v>
      </c>
      <c r="B1065" s="4" t="str">
        <f>"00818306"</f>
        <v>00818306</v>
      </c>
    </row>
    <row r="1066" spans="1:2" x14ac:dyDescent="0.25">
      <c r="A1066" s="4">
        <v>1064</v>
      </c>
      <c r="B1066" s="4" t="str">
        <f>"00818308"</f>
        <v>00818308</v>
      </c>
    </row>
    <row r="1067" spans="1:2" x14ac:dyDescent="0.25">
      <c r="A1067" s="4">
        <v>1065</v>
      </c>
      <c r="B1067" s="4" t="str">
        <f>"00818311"</f>
        <v>00818311</v>
      </c>
    </row>
    <row r="1068" spans="1:2" x14ac:dyDescent="0.25">
      <c r="A1068" s="4">
        <v>1066</v>
      </c>
      <c r="B1068" s="4" t="str">
        <f>"00818313"</f>
        <v>00818313</v>
      </c>
    </row>
    <row r="1069" spans="1:2" x14ac:dyDescent="0.25">
      <c r="A1069" s="4">
        <v>1067</v>
      </c>
      <c r="B1069" s="4" t="str">
        <f>"00818314"</f>
        <v>00818314</v>
      </c>
    </row>
    <row r="1070" spans="1:2" x14ac:dyDescent="0.25">
      <c r="A1070" s="4">
        <v>1068</v>
      </c>
      <c r="B1070" s="4" t="str">
        <f>"00818316"</f>
        <v>00818316</v>
      </c>
    </row>
    <row r="1071" spans="1:2" x14ac:dyDescent="0.25">
      <c r="A1071" s="4">
        <v>1069</v>
      </c>
      <c r="B1071" s="4" t="str">
        <f>"00818322"</f>
        <v>00818322</v>
      </c>
    </row>
    <row r="1072" spans="1:2" x14ac:dyDescent="0.25">
      <c r="A1072" s="4">
        <v>1070</v>
      </c>
      <c r="B1072" s="4" t="str">
        <f>"00818338"</f>
        <v>00818338</v>
      </c>
    </row>
    <row r="1073" spans="1:2" x14ac:dyDescent="0.25">
      <c r="A1073" s="4">
        <v>1071</v>
      </c>
      <c r="B1073" s="4" t="str">
        <f>"00818339"</f>
        <v>00818339</v>
      </c>
    </row>
    <row r="1074" spans="1:2" x14ac:dyDescent="0.25">
      <c r="A1074" s="4">
        <v>1072</v>
      </c>
      <c r="B1074" s="4" t="str">
        <f>"00818341"</f>
        <v>00818341</v>
      </c>
    </row>
    <row r="1075" spans="1:2" x14ac:dyDescent="0.25">
      <c r="A1075" s="4">
        <v>1073</v>
      </c>
      <c r="B1075" s="4" t="str">
        <f>"00818345"</f>
        <v>00818345</v>
      </c>
    </row>
    <row r="1076" spans="1:2" x14ac:dyDescent="0.25">
      <c r="A1076" s="4">
        <v>1074</v>
      </c>
      <c r="B1076" s="4" t="str">
        <f>"00818346"</f>
        <v>00818346</v>
      </c>
    </row>
    <row r="1077" spans="1:2" x14ac:dyDescent="0.25">
      <c r="A1077" s="4">
        <v>1075</v>
      </c>
      <c r="B1077" s="4" t="str">
        <f>"00818354"</f>
        <v>00818354</v>
      </c>
    </row>
    <row r="1078" spans="1:2" x14ac:dyDescent="0.25">
      <c r="A1078" s="4">
        <v>1076</v>
      </c>
      <c r="B1078" s="4" t="str">
        <f>"00818363"</f>
        <v>00818363</v>
      </c>
    </row>
    <row r="1079" spans="1:2" x14ac:dyDescent="0.25">
      <c r="A1079" s="4">
        <v>1077</v>
      </c>
      <c r="B1079" s="4" t="str">
        <f>"00818365"</f>
        <v>00818365</v>
      </c>
    </row>
    <row r="1080" spans="1:2" x14ac:dyDescent="0.25">
      <c r="A1080" s="4">
        <v>1078</v>
      </c>
      <c r="B1080" s="4" t="str">
        <f>"00818366"</f>
        <v>00818366</v>
      </c>
    </row>
    <row r="1081" spans="1:2" x14ac:dyDescent="0.25">
      <c r="A1081" s="4">
        <v>1079</v>
      </c>
      <c r="B1081" s="4" t="str">
        <f>"00818368"</f>
        <v>00818368</v>
      </c>
    </row>
    <row r="1082" spans="1:2" x14ac:dyDescent="0.25">
      <c r="A1082" s="4">
        <v>1080</v>
      </c>
      <c r="B1082" s="4" t="str">
        <f>"00818375"</f>
        <v>00818375</v>
      </c>
    </row>
    <row r="1083" spans="1:2" x14ac:dyDescent="0.25">
      <c r="A1083" s="4">
        <v>1081</v>
      </c>
      <c r="B1083" s="4" t="str">
        <f>"00818378"</f>
        <v>00818378</v>
      </c>
    </row>
    <row r="1084" spans="1:2" x14ac:dyDescent="0.25">
      <c r="A1084" s="4">
        <v>1082</v>
      </c>
      <c r="B1084" s="4" t="str">
        <f>"00818380"</f>
        <v>00818380</v>
      </c>
    </row>
    <row r="1085" spans="1:2" x14ac:dyDescent="0.25">
      <c r="A1085" s="4">
        <v>1083</v>
      </c>
      <c r="B1085" s="4" t="str">
        <f>"00818383"</f>
        <v>00818383</v>
      </c>
    </row>
    <row r="1086" spans="1:2" x14ac:dyDescent="0.25">
      <c r="A1086" s="4">
        <v>1084</v>
      </c>
      <c r="B1086" s="4" t="str">
        <f>"00818399"</f>
        <v>00818399</v>
      </c>
    </row>
    <row r="1087" spans="1:2" x14ac:dyDescent="0.25">
      <c r="A1087" s="4">
        <v>1085</v>
      </c>
      <c r="B1087" s="4" t="str">
        <f>"00818401"</f>
        <v>00818401</v>
      </c>
    </row>
    <row r="1088" spans="1:2" x14ac:dyDescent="0.25">
      <c r="A1088" s="4">
        <v>1086</v>
      </c>
      <c r="B1088" s="4" t="str">
        <f>"00818405"</f>
        <v>00818405</v>
      </c>
    </row>
    <row r="1089" spans="1:2" x14ac:dyDescent="0.25">
      <c r="A1089" s="4">
        <v>1087</v>
      </c>
      <c r="B1089" s="4" t="str">
        <f>"00818409"</f>
        <v>00818409</v>
      </c>
    </row>
    <row r="1090" spans="1:2" x14ac:dyDescent="0.25">
      <c r="A1090" s="4">
        <v>1088</v>
      </c>
      <c r="B1090" s="4" t="str">
        <f>"00818410"</f>
        <v>00818410</v>
      </c>
    </row>
    <row r="1091" spans="1:2" x14ac:dyDescent="0.25">
      <c r="A1091" s="4">
        <v>1089</v>
      </c>
      <c r="B1091" s="4" t="str">
        <f>"00818413"</f>
        <v>00818413</v>
      </c>
    </row>
    <row r="1092" spans="1:2" x14ac:dyDescent="0.25">
      <c r="A1092" s="4">
        <v>1090</v>
      </c>
      <c r="B1092" s="4" t="str">
        <f>"00818414"</f>
        <v>00818414</v>
      </c>
    </row>
    <row r="1093" spans="1:2" x14ac:dyDescent="0.25">
      <c r="A1093" s="4">
        <v>1091</v>
      </c>
      <c r="B1093" s="4" t="str">
        <f>"00818418"</f>
        <v>00818418</v>
      </c>
    </row>
    <row r="1094" spans="1:2" x14ac:dyDescent="0.25">
      <c r="A1094" s="4">
        <v>1092</v>
      </c>
      <c r="B1094" s="4" t="str">
        <f>"00818419"</f>
        <v>00818419</v>
      </c>
    </row>
    <row r="1095" spans="1:2" x14ac:dyDescent="0.25">
      <c r="A1095" s="4">
        <v>1093</v>
      </c>
      <c r="B1095" s="4" t="str">
        <f>"00818426"</f>
        <v>00818426</v>
      </c>
    </row>
    <row r="1096" spans="1:2" x14ac:dyDescent="0.25">
      <c r="A1096" s="4">
        <v>1094</v>
      </c>
      <c r="B1096" s="4" t="str">
        <f>"00818431"</f>
        <v>00818431</v>
      </c>
    </row>
    <row r="1097" spans="1:2" x14ac:dyDescent="0.25">
      <c r="A1097" s="4">
        <v>1095</v>
      </c>
      <c r="B1097" s="4" t="str">
        <f>"00818450"</f>
        <v>00818450</v>
      </c>
    </row>
    <row r="1098" spans="1:2" x14ac:dyDescent="0.25">
      <c r="A1098" s="4">
        <v>1096</v>
      </c>
      <c r="B1098" s="4" t="str">
        <f>"00818451"</f>
        <v>00818451</v>
      </c>
    </row>
    <row r="1099" spans="1:2" x14ac:dyDescent="0.25">
      <c r="A1099" s="4">
        <v>1097</v>
      </c>
      <c r="B1099" s="4" t="str">
        <f>"00818455"</f>
        <v>00818455</v>
      </c>
    </row>
    <row r="1100" spans="1:2" x14ac:dyDescent="0.25">
      <c r="A1100" s="4">
        <v>1098</v>
      </c>
      <c r="B1100" s="4" t="str">
        <f>"00818493"</f>
        <v>00818493</v>
      </c>
    </row>
    <row r="1101" spans="1:2" x14ac:dyDescent="0.25">
      <c r="A1101" s="4">
        <v>1099</v>
      </c>
      <c r="B1101" s="4" t="str">
        <f>"00818496"</f>
        <v>00818496</v>
      </c>
    </row>
    <row r="1102" spans="1:2" x14ac:dyDescent="0.25">
      <c r="A1102" s="4">
        <v>1100</v>
      </c>
      <c r="B1102" s="4" t="str">
        <f>"00818497"</f>
        <v>00818497</v>
      </c>
    </row>
    <row r="1103" spans="1:2" x14ac:dyDescent="0.25">
      <c r="A1103" s="4">
        <v>1101</v>
      </c>
      <c r="B1103" s="4" t="str">
        <f>"00818499"</f>
        <v>00818499</v>
      </c>
    </row>
    <row r="1104" spans="1:2" x14ac:dyDescent="0.25">
      <c r="A1104" s="4">
        <v>1102</v>
      </c>
      <c r="B1104" s="4" t="str">
        <f>"00818502"</f>
        <v>00818502</v>
      </c>
    </row>
    <row r="1105" spans="1:2" x14ac:dyDescent="0.25">
      <c r="A1105" s="4">
        <v>1103</v>
      </c>
      <c r="B1105" s="4" t="str">
        <f>"00818507"</f>
        <v>00818507</v>
      </c>
    </row>
    <row r="1106" spans="1:2" x14ac:dyDescent="0.25">
      <c r="A1106" s="4">
        <v>1104</v>
      </c>
      <c r="B1106" s="4" t="str">
        <f>"00818518"</f>
        <v>00818518</v>
      </c>
    </row>
    <row r="1107" spans="1:2" x14ac:dyDescent="0.25">
      <c r="A1107" s="4">
        <v>1105</v>
      </c>
      <c r="B1107" s="4" t="str">
        <f>"00818519"</f>
        <v>00818519</v>
      </c>
    </row>
    <row r="1108" spans="1:2" x14ac:dyDescent="0.25">
      <c r="A1108" s="4">
        <v>1106</v>
      </c>
      <c r="B1108" s="4" t="str">
        <f>"00818534"</f>
        <v>00818534</v>
      </c>
    </row>
    <row r="1109" spans="1:2" x14ac:dyDescent="0.25">
      <c r="A1109" s="4">
        <v>1107</v>
      </c>
      <c r="B1109" s="4" t="str">
        <f>"00818539"</f>
        <v>00818539</v>
      </c>
    </row>
    <row r="1110" spans="1:2" x14ac:dyDescent="0.25">
      <c r="A1110" s="4">
        <v>1108</v>
      </c>
      <c r="B1110" s="4" t="str">
        <f>"00818550"</f>
        <v>00818550</v>
      </c>
    </row>
    <row r="1111" spans="1:2" x14ac:dyDescent="0.25">
      <c r="A1111" s="4">
        <v>1109</v>
      </c>
      <c r="B1111" s="4" t="str">
        <f>"00818559"</f>
        <v>00818559</v>
      </c>
    </row>
    <row r="1112" spans="1:2" x14ac:dyDescent="0.25">
      <c r="A1112" s="4">
        <v>1110</v>
      </c>
      <c r="B1112" s="4" t="str">
        <f>"00818580"</f>
        <v>00818580</v>
      </c>
    </row>
    <row r="1113" spans="1:2" x14ac:dyDescent="0.25">
      <c r="A1113" s="4">
        <v>1111</v>
      </c>
      <c r="B1113" s="4" t="str">
        <f>"00818588"</f>
        <v>00818588</v>
      </c>
    </row>
    <row r="1114" spans="1:2" x14ac:dyDescent="0.25">
      <c r="A1114" s="4">
        <v>1112</v>
      </c>
      <c r="B1114" s="4" t="str">
        <f>"00818595"</f>
        <v>00818595</v>
      </c>
    </row>
    <row r="1115" spans="1:2" x14ac:dyDescent="0.25">
      <c r="A1115" s="4">
        <v>1113</v>
      </c>
      <c r="B1115" s="4" t="str">
        <f>"00818619"</f>
        <v>00818619</v>
      </c>
    </row>
    <row r="1116" spans="1:2" x14ac:dyDescent="0.25">
      <c r="A1116" s="4">
        <v>1114</v>
      </c>
      <c r="B1116" s="4" t="str">
        <f>"00818622"</f>
        <v>00818622</v>
      </c>
    </row>
    <row r="1117" spans="1:2" x14ac:dyDescent="0.25">
      <c r="A1117" s="4">
        <v>1115</v>
      </c>
      <c r="B1117" s="4" t="str">
        <f>"00818630"</f>
        <v>00818630</v>
      </c>
    </row>
    <row r="1118" spans="1:2" x14ac:dyDescent="0.25">
      <c r="A1118" s="4">
        <v>1116</v>
      </c>
      <c r="B1118" s="4" t="str">
        <f>"00818631"</f>
        <v>00818631</v>
      </c>
    </row>
    <row r="1119" spans="1:2" x14ac:dyDescent="0.25">
      <c r="A1119" s="4">
        <v>1117</v>
      </c>
      <c r="B1119" s="4" t="str">
        <f>"00818634"</f>
        <v>00818634</v>
      </c>
    </row>
    <row r="1120" spans="1:2" x14ac:dyDescent="0.25">
      <c r="A1120" s="4">
        <v>1118</v>
      </c>
      <c r="B1120" s="4" t="str">
        <f>"00818645"</f>
        <v>00818645</v>
      </c>
    </row>
    <row r="1121" spans="1:2" x14ac:dyDescent="0.25">
      <c r="A1121" s="4">
        <v>1119</v>
      </c>
      <c r="B1121" s="4" t="str">
        <f>"00818650"</f>
        <v>00818650</v>
      </c>
    </row>
    <row r="1122" spans="1:2" x14ac:dyDescent="0.25">
      <c r="A1122" s="4">
        <v>1120</v>
      </c>
      <c r="B1122" s="4" t="str">
        <f>"00818654"</f>
        <v>00818654</v>
      </c>
    </row>
    <row r="1123" spans="1:2" x14ac:dyDescent="0.25">
      <c r="A1123" s="4">
        <v>1121</v>
      </c>
      <c r="B1123" s="4" t="str">
        <f>"00818655"</f>
        <v>00818655</v>
      </c>
    </row>
    <row r="1124" spans="1:2" x14ac:dyDescent="0.25">
      <c r="A1124" s="4">
        <v>1122</v>
      </c>
      <c r="B1124" s="4" t="str">
        <f>"00818656"</f>
        <v>00818656</v>
      </c>
    </row>
    <row r="1125" spans="1:2" x14ac:dyDescent="0.25">
      <c r="A1125" s="4">
        <v>1123</v>
      </c>
      <c r="B1125" s="4" t="str">
        <f>"00818659"</f>
        <v>00818659</v>
      </c>
    </row>
    <row r="1126" spans="1:2" x14ac:dyDescent="0.25">
      <c r="A1126" s="4">
        <v>1124</v>
      </c>
      <c r="B1126" s="4" t="str">
        <f>"00818669"</f>
        <v>00818669</v>
      </c>
    </row>
    <row r="1127" spans="1:2" x14ac:dyDescent="0.25">
      <c r="A1127" s="4">
        <v>1125</v>
      </c>
      <c r="B1127" s="4" t="str">
        <f>"00818670"</f>
        <v>00818670</v>
      </c>
    </row>
    <row r="1128" spans="1:2" x14ac:dyDescent="0.25">
      <c r="A1128" s="4">
        <v>1126</v>
      </c>
      <c r="B1128" s="4" t="str">
        <f>"00818672"</f>
        <v>00818672</v>
      </c>
    </row>
    <row r="1129" spans="1:2" x14ac:dyDescent="0.25">
      <c r="A1129" s="4">
        <v>1127</v>
      </c>
      <c r="B1129" s="4" t="str">
        <f>"00818678"</f>
        <v>00818678</v>
      </c>
    </row>
    <row r="1130" spans="1:2" x14ac:dyDescent="0.25">
      <c r="A1130" s="4">
        <v>1128</v>
      </c>
      <c r="B1130" s="4" t="str">
        <f>"00818680"</f>
        <v>00818680</v>
      </c>
    </row>
    <row r="1131" spans="1:2" x14ac:dyDescent="0.25">
      <c r="A1131" s="4">
        <v>1129</v>
      </c>
      <c r="B1131" s="4" t="str">
        <f>"00818682"</f>
        <v>00818682</v>
      </c>
    </row>
    <row r="1132" spans="1:2" x14ac:dyDescent="0.25">
      <c r="A1132" s="4">
        <v>1130</v>
      </c>
      <c r="B1132" s="4" t="str">
        <f>"00818695"</f>
        <v>00818695</v>
      </c>
    </row>
    <row r="1133" spans="1:2" x14ac:dyDescent="0.25">
      <c r="A1133" s="4">
        <v>1131</v>
      </c>
      <c r="B1133" s="4" t="str">
        <f>"00818698"</f>
        <v>00818698</v>
      </c>
    </row>
    <row r="1134" spans="1:2" x14ac:dyDescent="0.25">
      <c r="A1134" s="4">
        <v>1132</v>
      </c>
      <c r="B1134" s="4" t="str">
        <f>"00818702"</f>
        <v>00818702</v>
      </c>
    </row>
    <row r="1135" spans="1:2" x14ac:dyDescent="0.25">
      <c r="A1135" s="4">
        <v>1133</v>
      </c>
      <c r="B1135" s="4" t="str">
        <f>"00818704"</f>
        <v>00818704</v>
      </c>
    </row>
    <row r="1136" spans="1:2" x14ac:dyDescent="0.25">
      <c r="A1136" s="4">
        <v>1134</v>
      </c>
      <c r="B1136" s="4" t="str">
        <f>"00818706"</f>
        <v>00818706</v>
      </c>
    </row>
    <row r="1137" spans="1:2" x14ac:dyDescent="0.25">
      <c r="A1137" s="4">
        <v>1135</v>
      </c>
      <c r="B1137" s="4" t="str">
        <f>"00818709"</f>
        <v>00818709</v>
      </c>
    </row>
    <row r="1138" spans="1:2" x14ac:dyDescent="0.25">
      <c r="A1138" s="4">
        <v>1136</v>
      </c>
      <c r="B1138" s="4" t="str">
        <f>"00818710"</f>
        <v>00818710</v>
      </c>
    </row>
    <row r="1139" spans="1:2" x14ac:dyDescent="0.25">
      <c r="A1139" s="4">
        <v>1137</v>
      </c>
      <c r="B1139" s="4" t="str">
        <f>"00818714"</f>
        <v>00818714</v>
      </c>
    </row>
    <row r="1140" spans="1:2" x14ac:dyDescent="0.25">
      <c r="A1140" s="4">
        <v>1138</v>
      </c>
      <c r="B1140" s="4" t="str">
        <f>"00818715"</f>
        <v>00818715</v>
      </c>
    </row>
    <row r="1141" spans="1:2" x14ac:dyDescent="0.25">
      <c r="A1141" s="4">
        <v>1139</v>
      </c>
      <c r="B1141" s="4" t="str">
        <f>"00818721"</f>
        <v>00818721</v>
      </c>
    </row>
    <row r="1142" spans="1:2" x14ac:dyDescent="0.25">
      <c r="A1142" s="4">
        <v>1140</v>
      </c>
      <c r="B1142" s="4" t="str">
        <f>"00818728"</f>
        <v>00818728</v>
      </c>
    </row>
    <row r="1143" spans="1:2" x14ac:dyDescent="0.25">
      <c r="A1143" s="4">
        <v>1141</v>
      </c>
      <c r="B1143" s="4" t="str">
        <f>"00818730"</f>
        <v>00818730</v>
      </c>
    </row>
    <row r="1144" spans="1:2" x14ac:dyDescent="0.25">
      <c r="A1144" s="4">
        <v>1142</v>
      </c>
      <c r="B1144" s="4" t="str">
        <f>"00818733"</f>
        <v>00818733</v>
      </c>
    </row>
    <row r="1145" spans="1:2" x14ac:dyDescent="0.25">
      <c r="A1145" s="4">
        <v>1143</v>
      </c>
      <c r="B1145" s="4" t="str">
        <f>"00818759"</f>
        <v>00818759</v>
      </c>
    </row>
    <row r="1146" spans="1:2" x14ac:dyDescent="0.25">
      <c r="A1146" s="4">
        <v>1144</v>
      </c>
      <c r="B1146" s="4" t="str">
        <f>"00818764"</f>
        <v>00818764</v>
      </c>
    </row>
    <row r="1147" spans="1:2" x14ac:dyDescent="0.25">
      <c r="A1147" s="4">
        <v>1145</v>
      </c>
      <c r="B1147" s="4" t="str">
        <f>"00818769"</f>
        <v>00818769</v>
      </c>
    </row>
    <row r="1148" spans="1:2" x14ac:dyDescent="0.25">
      <c r="A1148" s="4">
        <v>1146</v>
      </c>
      <c r="B1148" s="4" t="str">
        <f>"00818771"</f>
        <v>00818771</v>
      </c>
    </row>
    <row r="1149" spans="1:2" x14ac:dyDescent="0.25">
      <c r="A1149" s="4">
        <v>1147</v>
      </c>
      <c r="B1149" s="4" t="str">
        <f>"00818779"</f>
        <v>00818779</v>
      </c>
    </row>
    <row r="1150" spans="1:2" x14ac:dyDescent="0.25">
      <c r="A1150" s="4">
        <v>1148</v>
      </c>
      <c r="B1150" s="4" t="str">
        <f>"00818790"</f>
        <v>00818790</v>
      </c>
    </row>
    <row r="1151" spans="1:2" x14ac:dyDescent="0.25">
      <c r="A1151" s="4">
        <v>1149</v>
      </c>
      <c r="B1151" s="4" t="str">
        <f>"00818794"</f>
        <v>00818794</v>
      </c>
    </row>
    <row r="1152" spans="1:2" x14ac:dyDescent="0.25">
      <c r="A1152" s="4">
        <v>1150</v>
      </c>
      <c r="B1152" s="4" t="str">
        <f>"00818799"</f>
        <v>00818799</v>
      </c>
    </row>
    <row r="1153" spans="1:2" x14ac:dyDescent="0.25">
      <c r="A1153" s="4">
        <v>1151</v>
      </c>
      <c r="B1153" s="4" t="str">
        <f>"00818802"</f>
        <v>00818802</v>
      </c>
    </row>
    <row r="1154" spans="1:2" x14ac:dyDescent="0.25">
      <c r="A1154" s="4">
        <v>1152</v>
      </c>
      <c r="B1154" s="4" t="str">
        <f>"00818803"</f>
        <v>00818803</v>
      </c>
    </row>
    <row r="1155" spans="1:2" x14ac:dyDescent="0.25">
      <c r="A1155" s="4">
        <v>1153</v>
      </c>
      <c r="B1155" s="4" t="str">
        <f>"00818804"</f>
        <v>00818804</v>
      </c>
    </row>
    <row r="1156" spans="1:2" x14ac:dyDescent="0.25">
      <c r="A1156" s="4">
        <v>1154</v>
      </c>
      <c r="B1156" s="4" t="str">
        <f>"00818805"</f>
        <v>00818805</v>
      </c>
    </row>
    <row r="1157" spans="1:2" x14ac:dyDescent="0.25">
      <c r="A1157" s="4">
        <v>1155</v>
      </c>
      <c r="B1157" s="4" t="str">
        <f>"00818806"</f>
        <v>00818806</v>
      </c>
    </row>
    <row r="1158" spans="1:2" x14ac:dyDescent="0.25">
      <c r="A1158" s="4">
        <v>1156</v>
      </c>
      <c r="B1158" s="4" t="str">
        <f>"00818809"</f>
        <v>00818809</v>
      </c>
    </row>
    <row r="1159" spans="1:2" x14ac:dyDescent="0.25">
      <c r="A1159" s="4">
        <v>1157</v>
      </c>
      <c r="B1159" s="4" t="str">
        <f>"00818817"</f>
        <v>00818817</v>
      </c>
    </row>
    <row r="1160" spans="1:2" x14ac:dyDescent="0.25">
      <c r="A1160" s="4">
        <v>1158</v>
      </c>
      <c r="B1160" s="4" t="str">
        <f>"00818818"</f>
        <v>00818818</v>
      </c>
    </row>
    <row r="1161" spans="1:2" x14ac:dyDescent="0.25">
      <c r="A1161" s="4">
        <v>1159</v>
      </c>
      <c r="B1161" s="4" t="str">
        <f>"00818819"</f>
        <v>00818819</v>
      </c>
    </row>
    <row r="1162" spans="1:2" x14ac:dyDescent="0.25">
      <c r="A1162" s="4">
        <v>1160</v>
      </c>
      <c r="B1162" s="4" t="str">
        <f>"00818821"</f>
        <v>00818821</v>
      </c>
    </row>
    <row r="1163" spans="1:2" x14ac:dyDescent="0.25">
      <c r="A1163" s="4">
        <v>1161</v>
      </c>
      <c r="B1163" s="4" t="str">
        <f>"00818822"</f>
        <v>00818822</v>
      </c>
    </row>
    <row r="1164" spans="1:2" x14ac:dyDescent="0.25">
      <c r="A1164" s="4">
        <v>1162</v>
      </c>
      <c r="B1164" s="4" t="str">
        <f>"00818840"</f>
        <v>00818840</v>
      </c>
    </row>
    <row r="1165" spans="1:2" x14ac:dyDescent="0.25">
      <c r="A1165" s="4">
        <v>1163</v>
      </c>
      <c r="B1165" s="4" t="str">
        <f>"00818841"</f>
        <v>00818841</v>
      </c>
    </row>
    <row r="1166" spans="1:2" x14ac:dyDescent="0.25">
      <c r="A1166" s="4">
        <v>1164</v>
      </c>
      <c r="B1166" s="4" t="str">
        <f>"00818845"</f>
        <v>00818845</v>
      </c>
    </row>
    <row r="1167" spans="1:2" x14ac:dyDescent="0.25">
      <c r="A1167" s="4">
        <v>1165</v>
      </c>
      <c r="B1167" s="4" t="str">
        <f>"00818846"</f>
        <v>00818846</v>
      </c>
    </row>
    <row r="1168" spans="1:2" x14ac:dyDescent="0.25">
      <c r="A1168" s="4">
        <v>1166</v>
      </c>
      <c r="B1168" s="4" t="str">
        <f>"00818847"</f>
        <v>00818847</v>
      </c>
    </row>
    <row r="1169" spans="1:2" x14ac:dyDescent="0.25">
      <c r="A1169" s="4">
        <v>1167</v>
      </c>
      <c r="B1169" s="4" t="str">
        <f>"00818852"</f>
        <v>00818852</v>
      </c>
    </row>
    <row r="1170" spans="1:2" x14ac:dyDescent="0.25">
      <c r="A1170" s="4">
        <v>1168</v>
      </c>
      <c r="B1170" s="4" t="str">
        <f>"00818854"</f>
        <v>00818854</v>
      </c>
    </row>
    <row r="1171" spans="1:2" x14ac:dyDescent="0.25">
      <c r="A1171" s="4">
        <v>1169</v>
      </c>
      <c r="B1171" s="4" t="str">
        <f>"00818858"</f>
        <v>00818858</v>
      </c>
    </row>
    <row r="1172" spans="1:2" x14ac:dyDescent="0.25">
      <c r="A1172" s="4">
        <v>1170</v>
      </c>
      <c r="B1172" s="4" t="str">
        <f>"00818861"</f>
        <v>00818861</v>
      </c>
    </row>
    <row r="1173" spans="1:2" x14ac:dyDescent="0.25">
      <c r="A1173" s="4">
        <v>1171</v>
      </c>
      <c r="B1173" s="4" t="str">
        <f>"00818863"</f>
        <v>00818863</v>
      </c>
    </row>
    <row r="1174" spans="1:2" x14ac:dyDescent="0.25">
      <c r="A1174" s="4">
        <v>1172</v>
      </c>
      <c r="B1174" s="4" t="str">
        <f>"00818884"</f>
        <v>00818884</v>
      </c>
    </row>
    <row r="1175" spans="1:2" x14ac:dyDescent="0.25">
      <c r="A1175" s="4">
        <v>1173</v>
      </c>
      <c r="B1175" s="4" t="str">
        <f>"00818885"</f>
        <v>00818885</v>
      </c>
    </row>
    <row r="1176" spans="1:2" x14ac:dyDescent="0.25">
      <c r="A1176" s="4">
        <v>1174</v>
      </c>
      <c r="B1176" s="4" t="str">
        <f>"00818895"</f>
        <v>00818895</v>
      </c>
    </row>
    <row r="1177" spans="1:2" x14ac:dyDescent="0.25">
      <c r="A1177" s="4">
        <v>1175</v>
      </c>
      <c r="B1177" s="4" t="str">
        <f>"00818899"</f>
        <v>00818899</v>
      </c>
    </row>
    <row r="1178" spans="1:2" x14ac:dyDescent="0.25">
      <c r="A1178" s="4">
        <v>1176</v>
      </c>
      <c r="B1178" s="4" t="str">
        <f>"00818904"</f>
        <v>00818904</v>
      </c>
    </row>
    <row r="1179" spans="1:2" x14ac:dyDescent="0.25">
      <c r="A1179" s="4">
        <v>1177</v>
      </c>
      <c r="B1179" s="4" t="str">
        <f>"00818912"</f>
        <v>00818912</v>
      </c>
    </row>
    <row r="1180" spans="1:2" x14ac:dyDescent="0.25">
      <c r="A1180" s="4">
        <v>1178</v>
      </c>
      <c r="B1180" s="4" t="str">
        <f>"00818914"</f>
        <v>00818914</v>
      </c>
    </row>
    <row r="1181" spans="1:2" x14ac:dyDescent="0.25">
      <c r="A1181" s="4">
        <v>1179</v>
      </c>
      <c r="B1181" s="4" t="str">
        <f>"00818915"</f>
        <v>00818915</v>
      </c>
    </row>
    <row r="1182" spans="1:2" x14ac:dyDescent="0.25">
      <c r="A1182" s="4">
        <v>1180</v>
      </c>
      <c r="B1182" s="4" t="str">
        <f>"00818918"</f>
        <v>00818918</v>
      </c>
    </row>
    <row r="1183" spans="1:2" x14ac:dyDescent="0.25">
      <c r="A1183" s="4">
        <v>1181</v>
      </c>
      <c r="B1183" s="4" t="str">
        <f>"00818929"</f>
        <v>00818929</v>
      </c>
    </row>
    <row r="1184" spans="1:2" x14ac:dyDescent="0.25">
      <c r="A1184" s="4">
        <v>1182</v>
      </c>
      <c r="B1184" s="4" t="str">
        <f>"00818932"</f>
        <v>00818932</v>
      </c>
    </row>
    <row r="1185" spans="1:2" x14ac:dyDescent="0.25">
      <c r="A1185" s="4">
        <v>1183</v>
      </c>
      <c r="B1185" s="4" t="str">
        <f>"00818942"</f>
        <v>00818942</v>
      </c>
    </row>
    <row r="1186" spans="1:2" x14ac:dyDescent="0.25">
      <c r="A1186" s="4">
        <v>1184</v>
      </c>
      <c r="B1186" s="4" t="str">
        <f>"00818944"</f>
        <v>00818944</v>
      </c>
    </row>
    <row r="1187" spans="1:2" x14ac:dyDescent="0.25">
      <c r="A1187" s="4">
        <v>1185</v>
      </c>
      <c r="B1187" s="4" t="str">
        <f>"00818952"</f>
        <v>00818952</v>
      </c>
    </row>
    <row r="1188" spans="1:2" x14ac:dyDescent="0.25">
      <c r="A1188" s="4">
        <v>1186</v>
      </c>
      <c r="B1188" s="4" t="str">
        <f>"00818958"</f>
        <v>00818958</v>
      </c>
    </row>
    <row r="1189" spans="1:2" x14ac:dyDescent="0.25">
      <c r="A1189" s="4">
        <v>1187</v>
      </c>
      <c r="B1189" s="4" t="str">
        <f>"00818961"</f>
        <v>00818961</v>
      </c>
    </row>
    <row r="1190" spans="1:2" x14ac:dyDescent="0.25">
      <c r="A1190" s="4">
        <v>1188</v>
      </c>
      <c r="B1190" s="4" t="str">
        <f>"00818970"</f>
        <v>00818970</v>
      </c>
    </row>
    <row r="1191" spans="1:2" x14ac:dyDescent="0.25">
      <c r="A1191" s="4">
        <v>1189</v>
      </c>
      <c r="B1191" s="4" t="str">
        <f>"00818975"</f>
        <v>00818975</v>
      </c>
    </row>
    <row r="1192" spans="1:2" x14ac:dyDescent="0.25">
      <c r="A1192" s="4">
        <v>1190</v>
      </c>
      <c r="B1192" s="4" t="str">
        <f>"00818976"</f>
        <v>00818976</v>
      </c>
    </row>
    <row r="1193" spans="1:2" x14ac:dyDescent="0.25">
      <c r="A1193" s="4">
        <v>1191</v>
      </c>
      <c r="B1193" s="4" t="str">
        <f>"00818978"</f>
        <v>00818978</v>
      </c>
    </row>
    <row r="1194" spans="1:2" x14ac:dyDescent="0.25">
      <c r="A1194" s="4">
        <v>1192</v>
      </c>
      <c r="B1194" s="4" t="str">
        <f>"00818985"</f>
        <v>00818985</v>
      </c>
    </row>
    <row r="1195" spans="1:2" x14ac:dyDescent="0.25">
      <c r="A1195" s="4">
        <v>1193</v>
      </c>
      <c r="B1195" s="4" t="str">
        <f>"00818988"</f>
        <v>00818988</v>
      </c>
    </row>
    <row r="1196" spans="1:2" x14ac:dyDescent="0.25">
      <c r="A1196" s="4">
        <v>1194</v>
      </c>
      <c r="B1196" s="4" t="str">
        <f>"00818993"</f>
        <v>00818993</v>
      </c>
    </row>
    <row r="1197" spans="1:2" x14ac:dyDescent="0.25">
      <c r="A1197" s="4">
        <v>1195</v>
      </c>
      <c r="B1197" s="4" t="str">
        <f>"00818994"</f>
        <v>00818994</v>
      </c>
    </row>
    <row r="1198" spans="1:2" x14ac:dyDescent="0.25">
      <c r="A1198" s="4">
        <v>1196</v>
      </c>
      <c r="B1198" s="4" t="str">
        <f>"00819000"</f>
        <v>00819000</v>
      </c>
    </row>
    <row r="1199" spans="1:2" x14ac:dyDescent="0.25">
      <c r="A1199" s="4">
        <v>1197</v>
      </c>
      <c r="B1199" s="4" t="str">
        <f>"00819004"</f>
        <v>00819004</v>
      </c>
    </row>
    <row r="1200" spans="1:2" x14ac:dyDescent="0.25">
      <c r="A1200" s="4">
        <v>1198</v>
      </c>
      <c r="B1200" s="4" t="str">
        <f>"00819008"</f>
        <v>00819008</v>
      </c>
    </row>
    <row r="1201" spans="1:2" x14ac:dyDescent="0.25">
      <c r="A1201" s="4">
        <v>1199</v>
      </c>
      <c r="B1201" s="4" t="str">
        <f>"00819013"</f>
        <v>00819013</v>
      </c>
    </row>
    <row r="1202" spans="1:2" x14ac:dyDescent="0.25">
      <c r="A1202" s="4">
        <v>1200</v>
      </c>
      <c r="B1202" s="4" t="str">
        <f>"00819014"</f>
        <v>00819014</v>
      </c>
    </row>
    <row r="1203" spans="1:2" x14ac:dyDescent="0.25">
      <c r="A1203" s="4">
        <v>1201</v>
      </c>
      <c r="B1203" s="4" t="str">
        <f>"00819029"</f>
        <v>00819029</v>
      </c>
    </row>
    <row r="1204" spans="1:2" x14ac:dyDescent="0.25">
      <c r="A1204" s="4">
        <v>1202</v>
      </c>
      <c r="B1204" s="4" t="str">
        <f>"00819034"</f>
        <v>00819034</v>
      </c>
    </row>
    <row r="1205" spans="1:2" x14ac:dyDescent="0.25">
      <c r="A1205" s="4">
        <v>1203</v>
      </c>
      <c r="B1205" s="4" t="str">
        <f>"00819044"</f>
        <v>00819044</v>
      </c>
    </row>
    <row r="1206" spans="1:2" x14ac:dyDescent="0.25">
      <c r="A1206" s="4">
        <v>1204</v>
      </c>
      <c r="B1206" s="4" t="str">
        <f>"00819053"</f>
        <v>00819053</v>
      </c>
    </row>
    <row r="1207" spans="1:2" x14ac:dyDescent="0.25">
      <c r="A1207" s="4">
        <v>1205</v>
      </c>
      <c r="B1207" s="4" t="str">
        <f>"00819057"</f>
        <v>00819057</v>
      </c>
    </row>
    <row r="1208" spans="1:2" x14ac:dyDescent="0.25">
      <c r="A1208" s="4">
        <v>1206</v>
      </c>
      <c r="B1208" s="4" t="str">
        <f>"00819060"</f>
        <v>00819060</v>
      </c>
    </row>
    <row r="1209" spans="1:2" x14ac:dyDescent="0.25">
      <c r="A1209" s="4">
        <v>1207</v>
      </c>
      <c r="B1209" s="4" t="str">
        <f>"00819061"</f>
        <v>00819061</v>
      </c>
    </row>
    <row r="1210" spans="1:2" x14ac:dyDescent="0.25">
      <c r="A1210" s="4">
        <v>1208</v>
      </c>
      <c r="B1210" s="4" t="str">
        <f>"00819074"</f>
        <v>00819074</v>
      </c>
    </row>
    <row r="1211" spans="1:2" x14ac:dyDescent="0.25">
      <c r="A1211" s="4">
        <v>1209</v>
      </c>
      <c r="B1211" s="4" t="str">
        <f>"00819076"</f>
        <v>00819076</v>
      </c>
    </row>
    <row r="1212" spans="1:2" x14ac:dyDescent="0.25">
      <c r="A1212" s="4">
        <v>1210</v>
      </c>
      <c r="B1212" s="4" t="str">
        <f>"00819081"</f>
        <v>00819081</v>
      </c>
    </row>
    <row r="1213" spans="1:2" x14ac:dyDescent="0.25">
      <c r="A1213" s="4">
        <v>1211</v>
      </c>
      <c r="B1213" s="4" t="str">
        <f>"00819085"</f>
        <v>00819085</v>
      </c>
    </row>
    <row r="1214" spans="1:2" x14ac:dyDescent="0.25">
      <c r="A1214" s="4">
        <v>1212</v>
      </c>
      <c r="B1214" s="4" t="str">
        <f>"00819086"</f>
        <v>00819086</v>
      </c>
    </row>
    <row r="1215" spans="1:2" x14ac:dyDescent="0.25">
      <c r="A1215" s="4">
        <v>1213</v>
      </c>
      <c r="B1215" s="4" t="str">
        <f>"00819088"</f>
        <v>00819088</v>
      </c>
    </row>
    <row r="1216" spans="1:2" x14ac:dyDescent="0.25">
      <c r="A1216" s="4">
        <v>1214</v>
      </c>
      <c r="B1216" s="4" t="str">
        <f>"00819095"</f>
        <v>00819095</v>
      </c>
    </row>
    <row r="1217" spans="1:2" x14ac:dyDescent="0.25">
      <c r="A1217" s="4">
        <v>1215</v>
      </c>
      <c r="B1217" s="4" t="str">
        <f>"00819104"</f>
        <v>00819104</v>
      </c>
    </row>
    <row r="1218" spans="1:2" x14ac:dyDescent="0.25">
      <c r="A1218" s="4">
        <v>1216</v>
      </c>
      <c r="B1218" s="4" t="str">
        <f>"00819117"</f>
        <v>00819117</v>
      </c>
    </row>
    <row r="1219" spans="1:2" x14ac:dyDescent="0.25">
      <c r="A1219" s="4">
        <v>1217</v>
      </c>
      <c r="B1219" s="4" t="str">
        <f>"00819133"</f>
        <v>00819133</v>
      </c>
    </row>
    <row r="1220" spans="1:2" x14ac:dyDescent="0.25">
      <c r="A1220" s="4">
        <v>1218</v>
      </c>
      <c r="B1220" s="4" t="str">
        <f>"00819135"</f>
        <v>00819135</v>
      </c>
    </row>
    <row r="1221" spans="1:2" x14ac:dyDescent="0.25">
      <c r="A1221" s="4">
        <v>1219</v>
      </c>
      <c r="B1221" s="4" t="str">
        <f>"00819136"</f>
        <v>00819136</v>
      </c>
    </row>
    <row r="1222" spans="1:2" x14ac:dyDescent="0.25">
      <c r="A1222" s="4">
        <v>1220</v>
      </c>
      <c r="B1222" s="4" t="str">
        <f>"00819147"</f>
        <v>00819147</v>
      </c>
    </row>
    <row r="1223" spans="1:2" x14ac:dyDescent="0.25">
      <c r="A1223" s="4">
        <v>1221</v>
      </c>
      <c r="B1223" s="4" t="str">
        <f>"00819150"</f>
        <v>00819150</v>
      </c>
    </row>
    <row r="1224" spans="1:2" x14ac:dyDescent="0.25">
      <c r="A1224" s="4">
        <v>1222</v>
      </c>
      <c r="B1224" s="4" t="str">
        <f>"00819153"</f>
        <v>00819153</v>
      </c>
    </row>
    <row r="1225" spans="1:2" x14ac:dyDescent="0.25">
      <c r="A1225" s="4">
        <v>1223</v>
      </c>
      <c r="B1225" s="4" t="str">
        <f>"00819158"</f>
        <v>00819158</v>
      </c>
    </row>
    <row r="1226" spans="1:2" x14ac:dyDescent="0.25">
      <c r="A1226" s="4">
        <v>1224</v>
      </c>
      <c r="B1226" s="4" t="str">
        <f>"00819160"</f>
        <v>00819160</v>
      </c>
    </row>
    <row r="1227" spans="1:2" x14ac:dyDescent="0.25">
      <c r="A1227" s="4">
        <v>1225</v>
      </c>
      <c r="B1227" s="4" t="str">
        <f>"00819167"</f>
        <v>00819167</v>
      </c>
    </row>
    <row r="1228" spans="1:2" x14ac:dyDescent="0.25">
      <c r="A1228" s="4">
        <v>1226</v>
      </c>
      <c r="B1228" s="4" t="str">
        <f>"00819172"</f>
        <v>00819172</v>
      </c>
    </row>
    <row r="1229" spans="1:2" x14ac:dyDescent="0.25">
      <c r="A1229" s="4">
        <v>1227</v>
      </c>
      <c r="B1229" s="4" t="str">
        <f>"00819174"</f>
        <v>00819174</v>
      </c>
    </row>
    <row r="1230" spans="1:2" x14ac:dyDescent="0.25">
      <c r="A1230" s="4">
        <v>1228</v>
      </c>
      <c r="B1230" s="4" t="str">
        <f>"00819189"</f>
        <v>00819189</v>
      </c>
    </row>
    <row r="1231" spans="1:2" x14ac:dyDescent="0.25">
      <c r="A1231" s="4">
        <v>1229</v>
      </c>
      <c r="B1231" s="4" t="str">
        <f>"00819204"</f>
        <v>00819204</v>
      </c>
    </row>
    <row r="1232" spans="1:2" x14ac:dyDescent="0.25">
      <c r="A1232" s="4">
        <v>1230</v>
      </c>
      <c r="B1232" s="4" t="str">
        <f>"00819210"</f>
        <v>00819210</v>
      </c>
    </row>
    <row r="1233" spans="1:2" x14ac:dyDescent="0.25">
      <c r="A1233" s="4">
        <v>1231</v>
      </c>
      <c r="B1233" s="4" t="str">
        <f>"00819212"</f>
        <v>00819212</v>
      </c>
    </row>
    <row r="1234" spans="1:2" x14ac:dyDescent="0.25">
      <c r="A1234" s="4">
        <v>1232</v>
      </c>
      <c r="B1234" s="4" t="str">
        <f>"00819220"</f>
        <v>00819220</v>
      </c>
    </row>
    <row r="1235" spans="1:2" x14ac:dyDescent="0.25">
      <c r="A1235" s="4">
        <v>1233</v>
      </c>
      <c r="B1235" s="4" t="str">
        <f>"00819223"</f>
        <v>00819223</v>
      </c>
    </row>
    <row r="1236" spans="1:2" x14ac:dyDescent="0.25">
      <c r="A1236" s="4">
        <v>1234</v>
      </c>
      <c r="B1236" s="4" t="str">
        <f>"00819225"</f>
        <v>00819225</v>
      </c>
    </row>
    <row r="1237" spans="1:2" x14ac:dyDescent="0.25">
      <c r="A1237" s="4">
        <v>1235</v>
      </c>
      <c r="B1237" s="4" t="str">
        <f>"00819228"</f>
        <v>00819228</v>
      </c>
    </row>
    <row r="1238" spans="1:2" x14ac:dyDescent="0.25">
      <c r="A1238" s="4">
        <v>1236</v>
      </c>
      <c r="B1238" s="4" t="str">
        <f>"00819229"</f>
        <v>00819229</v>
      </c>
    </row>
    <row r="1239" spans="1:2" x14ac:dyDescent="0.25">
      <c r="A1239" s="4">
        <v>1237</v>
      </c>
      <c r="B1239" s="4" t="str">
        <f>"00819231"</f>
        <v>00819231</v>
      </c>
    </row>
    <row r="1240" spans="1:2" x14ac:dyDescent="0.25">
      <c r="A1240" s="4">
        <v>1238</v>
      </c>
      <c r="B1240" s="4" t="str">
        <f>"00819232"</f>
        <v>00819232</v>
      </c>
    </row>
    <row r="1241" spans="1:2" x14ac:dyDescent="0.25">
      <c r="A1241" s="4">
        <v>1239</v>
      </c>
      <c r="B1241" s="4" t="str">
        <f>"00819244"</f>
        <v>00819244</v>
      </c>
    </row>
    <row r="1242" spans="1:2" x14ac:dyDescent="0.25">
      <c r="A1242" s="4">
        <v>1240</v>
      </c>
      <c r="B1242" s="4" t="str">
        <f>"00819253"</f>
        <v>00819253</v>
      </c>
    </row>
    <row r="1243" spans="1:2" x14ac:dyDescent="0.25">
      <c r="A1243" s="4">
        <v>1241</v>
      </c>
      <c r="B1243" s="4" t="str">
        <f>"00819255"</f>
        <v>00819255</v>
      </c>
    </row>
    <row r="1244" spans="1:2" x14ac:dyDescent="0.25">
      <c r="A1244" s="4">
        <v>1242</v>
      </c>
      <c r="B1244" s="4" t="str">
        <f>"00819259"</f>
        <v>00819259</v>
      </c>
    </row>
    <row r="1245" spans="1:2" x14ac:dyDescent="0.25">
      <c r="A1245" s="4">
        <v>1243</v>
      </c>
      <c r="B1245" s="4" t="str">
        <f>"00819264"</f>
        <v>00819264</v>
      </c>
    </row>
    <row r="1246" spans="1:2" x14ac:dyDescent="0.25">
      <c r="A1246" s="4">
        <v>1244</v>
      </c>
      <c r="B1246" s="4" t="str">
        <f>"00819266"</f>
        <v>00819266</v>
      </c>
    </row>
    <row r="1247" spans="1:2" x14ac:dyDescent="0.25">
      <c r="A1247" s="4">
        <v>1245</v>
      </c>
      <c r="B1247" s="4" t="str">
        <f>"00819291"</f>
        <v>00819291</v>
      </c>
    </row>
    <row r="1248" spans="1:2" x14ac:dyDescent="0.25">
      <c r="A1248" s="4">
        <v>1246</v>
      </c>
      <c r="B1248" s="4" t="str">
        <f>"00819298"</f>
        <v>00819298</v>
      </c>
    </row>
    <row r="1249" spans="1:2" x14ac:dyDescent="0.25">
      <c r="A1249" s="4">
        <v>1247</v>
      </c>
      <c r="B1249" s="4" t="str">
        <f>"00819305"</f>
        <v>00819305</v>
      </c>
    </row>
    <row r="1250" spans="1:2" x14ac:dyDescent="0.25">
      <c r="A1250" s="4">
        <v>1248</v>
      </c>
      <c r="B1250" s="4" t="str">
        <f>"00819310"</f>
        <v>00819310</v>
      </c>
    </row>
    <row r="1251" spans="1:2" x14ac:dyDescent="0.25">
      <c r="A1251" s="4">
        <v>1249</v>
      </c>
      <c r="B1251" s="4" t="str">
        <f>"00819312"</f>
        <v>00819312</v>
      </c>
    </row>
    <row r="1252" spans="1:2" x14ac:dyDescent="0.25">
      <c r="A1252" s="4">
        <v>1250</v>
      </c>
      <c r="B1252" s="4" t="str">
        <f>"00819314"</f>
        <v>00819314</v>
      </c>
    </row>
    <row r="1253" spans="1:2" x14ac:dyDescent="0.25">
      <c r="A1253" s="4">
        <v>1251</v>
      </c>
      <c r="B1253" s="4" t="str">
        <f>"00819320"</f>
        <v>00819320</v>
      </c>
    </row>
    <row r="1254" spans="1:2" x14ac:dyDescent="0.25">
      <c r="A1254" s="4">
        <v>1252</v>
      </c>
      <c r="B1254" s="4" t="str">
        <f>"00819323"</f>
        <v>00819323</v>
      </c>
    </row>
    <row r="1255" spans="1:2" x14ac:dyDescent="0.25">
      <c r="A1255" s="4">
        <v>1253</v>
      </c>
      <c r="B1255" s="4" t="str">
        <f>"201005000066"</f>
        <v>201005000066</v>
      </c>
    </row>
    <row r="1256" spans="1:2" x14ac:dyDescent="0.25">
      <c r="A1256" s="4">
        <v>1254</v>
      </c>
      <c r="B1256" s="4" t="str">
        <f>"201204000086"</f>
        <v>201204000086</v>
      </c>
    </row>
    <row r="1257" spans="1:2" x14ac:dyDescent="0.25">
      <c r="A1257" s="4">
        <v>1255</v>
      </c>
      <c r="B1257" s="4" t="str">
        <f>"201402002590"</f>
        <v>201402002590</v>
      </c>
    </row>
    <row r="1258" spans="1:2" x14ac:dyDescent="0.25">
      <c r="A1258" s="4">
        <v>1256</v>
      </c>
      <c r="B1258" s="4" t="str">
        <f>"201405002264"</f>
        <v>201405002264</v>
      </c>
    </row>
    <row r="1259" spans="1:2" x14ac:dyDescent="0.25">
      <c r="A1259" s="4">
        <v>1257</v>
      </c>
      <c r="B1259" s="4" t="str">
        <f>"201406000894"</f>
        <v>201406000894</v>
      </c>
    </row>
    <row r="1260" spans="1:2" x14ac:dyDescent="0.25">
      <c r="A1260" s="4">
        <v>1258</v>
      </c>
      <c r="B1260" s="4" t="str">
        <f>"201406002263"</f>
        <v>201406002263</v>
      </c>
    </row>
    <row r="1261" spans="1:2" x14ac:dyDescent="0.25">
      <c r="A1261" s="4">
        <v>1259</v>
      </c>
      <c r="B1261" s="4" t="str">
        <f>"201406003475"</f>
        <v>201406003475</v>
      </c>
    </row>
    <row r="1262" spans="1:2" x14ac:dyDescent="0.25">
      <c r="A1262" s="4">
        <v>1260</v>
      </c>
      <c r="B1262" s="4" t="str">
        <f>"201406005888"</f>
        <v>201406005888</v>
      </c>
    </row>
    <row r="1263" spans="1:2" x14ac:dyDescent="0.25">
      <c r="A1263" s="4">
        <v>1261</v>
      </c>
      <c r="B1263" s="4" t="str">
        <f>"201406005995"</f>
        <v>201406005995</v>
      </c>
    </row>
    <row r="1264" spans="1:2" x14ac:dyDescent="0.25">
      <c r="A1264" s="4">
        <v>1262</v>
      </c>
      <c r="B1264" s="4" t="str">
        <f>"201406006533"</f>
        <v>201406006533</v>
      </c>
    </row>
    <row r="1265" spans="1:2" x14ac:dyDescent="0.25">
      <c r="A1265" s="4">
        <v>1263</v>
      </c>
      <c r="B1265" s="4" t="str">
        <f>"201406009694"</f>
        <v>201406009694</v>
      </c>
    </row>
    <row r="1266" spans="1:2" x14ac:dyDescent="0.25">
      <c r="A1266" s="4">
        <v>1264</v>
      </c>
      <c r="B1266" s="4" t="str">
        <f>"201406015514"</f>
        <v>201406015514</v>
      </c>
    </row>
    <row r="1267" spans="1:2" x14ac:dyDescent="0.25">
      <c r="A1267" s="4">
        <v>1265</v>
      </c>
      <c r="B1267" s="4" t="str">
        <f>"201406016658"</f>
        <v>201406016658</v>
      </c>
    </row>
    <row r="1268" spans="1:2" x14ac:dyDescent="0.25">
      <c r="A1268" s="4">
        <v>1266</v>
      </c>
      <c r="B1268" s="4" t="str">
        <f>"201409001855"</f>
        <v>201409001855</v>
      </c>
    </row>
    <row r="1269" spans="1:2" x14ac:dyDescent="0.25">
      <c r="A1269" s="4">
        <v>1267</v>
      </c>
      <c r="B1269" s="4" t="str">
        <f>"201409005517"</f>
        <v>201409005517</v>
      </c>
    </row>
    <row r="1270" spans="1:2" x14ac:dyDescent="0.25">
      <c r="A1270" s="4">
        <v>1268</v>
      </c>
      <c r="B1270" s="4" t="str">
        <f>"201409006984"</f>
        <v>201409006984</v>
      </c>
    </row>
    <row r="1271" spans="1:2" x14ac:dyDescent="0.25">
      <c r="A1271" s="4">
        <v>1269</v>
      </c>
      <c r="B1271" s="4" t="str">
        <f>"201409007024"</f>
        <v>201409007024</v>
      </c>
    </row>
    <row r="1272" spans="1:2" x14ac:dyDescent="0.25">
      <c r="A1272" s="4">
        <v>1270</v>
      </c>
      <c r="B1272" s="4" t="str">
        <f>"201410000550"</f>
        <v>201410000550</v>
      </c>
    </row>
    <row r="1273" spans="1:2" x14ac:dyDescent="0.25">
      <c r="A1273" s="4">
        <v>1271</v>
      </c>
      <c r="B1273" s="4" t="str">
        <f>"201410002178"</f>
        <v>201410002178</v>
      </c>
    </row>
    <row r="1274" spans="1:2" x14ac:dyDescent="0.25">
      <c r="A1274" s="4">
        <v>1272</v>
      </c>
      <c r="B1274" s="4" t="str">
        <f>"201410002414"</f>
        <v>201410002414</v>
      </c>
    </row>
    <row r="1275" spans="1:2" x14ac:dyDescent="0.25">
      <c r="A1275" s="4">
        <v>1273</v>
      </c>
      <c r="B1275" s="4" t="str">
        <f>"201410003918"</f>
        <v>201410003918</v>
      </c>
    </row>
    <row r="1276" spans="1:2" x14ac:dyDescent="0.25">
      <c r="A1276" s="4">
        <v>1274</v>
      </c>
      <c r="B1276" s="4" t="str">
        <f>"201410006289"</f>
        <v>201410006289</v>
      </c>
    </row>
    <row r="1277" spans="1:2" x14ac:dyDescent="0.25">
      <c r="A1277" s="4">
        <v>1275</v>
      </c>
      <c r="B1277" s="4" t="str">
        <f>"201410009067"</f>
        <v>201410009067</v>
      </c>
    </row>
    <row r="1278" spans="1:2" x14ac:dyDescent="0.25">
      <c r="A1278" s="4">
        <v>1276</v>
      </c>
      <c r="B1278" s="4" t="str">
        <f>"201410011260"</f>
        <v>201410011260</v>
      </c>
    </row>
    <row r="1279" spans="1:2" x14ac:dyDescent="0.25">
      <c r="A1279" s="4">
        <v>1277</v>
      </c>
      <c r="B1279" s="4" t="str">
        <f>"201412003469"</f>
        <v>201412003469</v>
      </c>
    </row>
    <row r="1280" spans="1:2" x14ac:dyDescent="0.25">
      <c r="A1280" s="4">
        <v>1278</v>
      </c>
      <c r="B1280" s="4" t="str">
        <f>"201412006661"</f>
        <v>201412006661</v>
      </c>
    </row>
    <row r="1281" spans="1:2" x14ac:dyDescent="0.25">
      <c r="A1281" s="4">
        <v>1279</v>
      </c>
      <c r="B1281" s="4" t="str">
        <f>"201502000661"</f>
        <v>201502000661</v>
      </c>
    </row>
    <row r="1282" spans="1:2" x14ac:dyDescent="0.25">
      <c r="A1282" s="4">
        <v>1280</v>
      </c>
      <c r="B1282" s="4" t="str">
        <f>"201502001821"</f>
        <v>201502001821</v>
      </c>
    </row>
    <row r="1283" spans="1:2" x14ac:dyDescent="0.25">
      <c r="A1283" s="4">
        <v>1281</v>
      </c>
      <c r="B1283" s="4" t="str">
        <f>"201502001834"</f>
        <v>201502001834</v>
      </c>
    </row>
    <row r="1284" spans="1:2" x14ac:dyDescent="0.25">
      <c r="A1284" s="4">
        <v>1282</v>
      </c>
      <c r="B1284" s="4" t="str">
        <f>"201502003224"</f>
        <v>201502003224</v>
      </c>
    </row>
    <row r="1285" spans="1:2" x14ac:dyDescent="0.25">
      <c r="A1285" s="4">
        <v>1283</v>
      </c>
      <c r="B1285" s="4" t="str">
        <f>"201502003255"</f>
        <v>201502003255</v>
      </c>
    </row>
    <row r="1286" spans="1:2" x14ac:dyDescent="0.25">
      <c r="A1286" s="4">
        <v>1284</v>
      </c>
      <c r="B1286" s="4" t="str">
        <f>"201502004192"</f>
        <v>201502004192</v>
      </c>
    </row>
    <row r="1287" spans="1:2" x14ac:dyDescent="0.25">
      <c r="A1287" s="4">
        <v>1285</v>
      </c>
      <c r="B1287" s="4" t="str">
        <f>"201504000412"</f>
        <v>201504000412</v>
      </c>
    </row>
    <row r="1288" spans="1:2" x14ac:dyDescent="0.25">
      <c r="A1288" s="4">
        <v>1286</v>
      </c>
      <c r="B1288" s="4" t="str">
        <f>"201504005329"</f>
        <v>201504005329</v>
      </c>
    </row>
    <row r="1289" spans="1:2" x14ac:dyDescent="0.25">
      <c r="A1289" s="4">
        <v>1287</v>
      </c>
      <c r="B1289" s="4" t="str">
        <f>"201506000855"</f>
        <v>201506000855</v>
      </c>
    </row>
    <row r="1290" spans="1:2" x14ac:dyDescent="0.25">
      <c r="A1290" s="4">
        <v>1288</v>
      </c>
      <c r="B1290" s="4" t="str">
        <f>"201506002426"</f>
        <v>201506002426</v>
      </c>
    </row>
    <row r="1291" spans="1:2" x14ac:dyDescent="0.25">
      <c r="A1291" s="4">
        <v>1289</v>
      </c>
      <c r="B1291" s="4" t="str">
        <f>"201506003607"</f>
        <v>201506003607</v>
      </c>
    </row>
    <row r="1292" spans="1:2" x14ac:dyDescent="0.25">
      <c r="A1292" s="4">
        <v>1290</v>
      </c>
      <c r="B1292" s="4" t="str">
        <f>"201507000248"</f>
        <v>201507000248</v>
      </c>
    </row>
    <row r="1293" spans="1:2" x14ac:dyDescent="0.25">
      <c r="A1293" s="4">
        <v>1291</v>
      </c>
      <c r="B1293" s="4" t="str">
        <f>"201507001335"</f>
        <v>201507001335</v>
      </c>
    </row>
    <row r="1294" spans="1:2" x14ac:dyDescent="0.25">
      <c r="A1294" s="4">
        <v>1292</v>
      </c>
      <c r="B1294" s="4" t="str">
        <f>"201507002650"</f>
        <v>201507002650</v>
      </c>
    </row>
    <row r="1295" spans="1:2" x14ac:dyDescent="0.25">
      <c r="A1295" s="4">
        <v>1293</v>
      </c>
      <c r="B1295" s="4" t="str">
        <f>"201507002762"</f>
        <v>201507002762</v>
      </c>
    </row>
    <row r="1296" spans="1:2" x14ac:dyDescent="0.25">
      <c r="A1296" s="4">
        <v>1294</v>
      </c>
      <c r="B1296" s="4" t="str">
        <f>"201507003465"</f>
        <v>201507003465</v>
      </c>
    </row>
    <row r="1297" spans="1:2" x14ac:dyDescent="0.25">
      <c r="A1297" s="4">
        <v>1295</v>
      </c>
      <c r="B1297" s="4" t="str">
        <f>"201507003773"</f>
        <v>201507003773</v>
      </c>
    </row>
    <row r="1298" spans="1:2" x14ac:dyDescent="0.25">
      <c r="A1298" s="4">
        <v>1296</v>
      </c>
      <c r="B1298" s="4" t="str">
        <f>"201507003953"</f>
        <v>201507003953</v>
      </c>
    </row>
    <row r="1299" spans="1:2" x14ac:dyDescent="0.25">
      <c r="A1299" s="4">
        <v>1297</v>
      </c>
      <c r="B1299" s="4" t="str">
        <f>"201510001849"</f>
        <v>201510001849</v>
      </c>
    </row>
    <row r="1300" spans="1:2" x14ac:dyDescent="0.25">
      <c r="A1300" s="4">
        <v>1298</v>
      </c>
      <c r="B1300" s="4" t="str">
        <f>"201510002748"</f>
        <v>201510002748</v>
      </c>
    </row>
    <row r="1301" spans="1:2" x14ac:dyDescent="0.25">
      <c r="A1301" s="4">
        <v>1299</v>
      </c>
      <c r="B1301" s="4" t="str">
        <f>"201510003919"</f>
        <v>201510003919</v>
      </c>
    </row>
    <row r="1302" spans="1:2" x14ac:dyDescent="0.25">
      <c r="A1302" s="4">
        <v>1300</v>
      </c>
      <c r="B1302" s="4" t="str">
        <f>"201511005049"</f>
        <v>201511005049</v>
      </c>
    </row>
    <row r="1303" spans="1:2" x14ac:dyDescent="0.25">
      <c r="A1303" s="4">
        <v>1301</v>
      </c>
      <c r="B1303" s="4" t="str">
        <f>"201511006044"</f>
        <v>201511006044</v>
      </c>
    </row>
    <row r="1304" spans="1:2" x14ac:dyDescent="0.25">
      <c r="A1304" s="4">
        <v>1302</v>
      </c>
      <c r="B1304" s="4" t="str">
        <f>"201511007105"</f>
        <v>201511007105</v>
      </c>
    </row>
    <row r="1305" spans="1:2" x14ac:dyDescent="0.25">
      <c r="A1305" s="4">
        <v>1303</v>
      </c>
      <c r="B1305" s="4" t="str">
        <f>"201511007567"</f>
        <v>201511007567</v>
      </c>
    </row>
    <row r="1306" spans="1:2" x14ac:dyDescent="0.25">
      <c r="A1306" s="4">
        <v>1304</v>
      </c>
      <c r="B1306" s="4" t="str">
        <f>"201511008266"</f>
        <v>201511008266</v>
      </c>
    </row>
    <row r="1307" spans="1:2" x14ac:dyDescent="0.25">
      <c r="A1307" s="4">
        <v>1305</v>
      </c>
      <c r="B1307" s="4" t="str">
        <f>"201511010785"</f>
        <v>201511010785</v>
      </c>
    </row>
    <row r="1308" spans="1:2" x14ac:dyDescent="0.25">
      <c r="A1308" s="4">
        <v>1306</v>
      </c>
      <c r="B1308" s="4" t="str">
        <f>"201511011805"</f>
        <v>201511011805</v>
      </c>
    </row>
    <row r="1309" spans="1:2" x14ac:dyDescent="0.25">
      <c r="A1309" s="4">
        <v>1307</v>
      </c>
      <c r="B1309" s="4" t="str">
        <f>"201511012550"</f>
        <v>201511012550</v>
      </c>
    </row>
    <row r="1310" spans="1:2" x14ac:dyDescent="0.25">
      <c r="A1310" s="4">
        <v>1308</v>
      </c>
      <c r="B1310" s="4" t="str">
        <f>"201511014341"</f>
        <v>201511014341</v>
      </c>
    </row>
    <row r="1311" spans="1:2" x14ac:dyDescent="0.25">
      <c r="A1311" s="4">
        <v>1309</v>
      </c>
      <c r="B1311" s="4" t="str">
        <f>"201511016676"</f>
        <v>201511016676</v>
      </c>
    </row>
    <row r="1312" spans="1:2" x14ac:dyDescent="0.25">
      <c r="A1312" s="4">
        <v>1310</v>
      </c>
      <c r="B1312" s="4" t="str">
        <f>"201511017437"</f>
        <v>201511017437</v>
      </c>
    </row>
    <row r="1313" spans="1:2" x14ac:dyDescent="0.25">
      <c r="A1313" s="4">
        <v>1311</v>
      </c>
      <c r="B1313" s="4" t="str">
        <f>"201511017765"</f>
        <v>201511017765</v>
      </c>
    </row>
    <row r="1314" spans="1:2" x14ac:dyDescent="0.25">
      <c r="A1314" s="4">
        <v>1312</v>
      </c>
      <c r="B1314" s="4" t="str">
        <f>"201511018083"</f>
        <v>201511018083</v>
      </c>
    </row>
    <row r="1315" spans="1:2" x14ac:dyDescent="0.25">
      <c r="A1315" s="4">
        <v>1313</v>
      </c>
      <c r="B1315" s="4" t="str">
        <f>"201511018765"</f>
        <v>201511018765</v>
      </c>
    </row>
    <row r="1316" spans="1:2" x14ac:dyDescent="0.25">
      <c r="A1316" s="4">
        <v>1314</v>
      </c>
      <c r="B1316" s="4" t="str">
        <f>"201511020226"</f>
        <v>201511020226</v>
      </c>
    </row>
    <row r="1317" spans="1:2" x14ac:dyDescent="0.25">
      <c r="A1317" s="4">
        <v>1315</v>
      </c>
      <c r="B1317" s="4" t="str">
        <f>"201511021667"</f>
        <v>201511021667</v>
      </c>
    </row>
    <row r="1318" spans="1:2" x14ac:dyDescent="0.25">
      <c r="A1318" s="4">
        <v>1316</v>
      </c>
      <c r="B1318" s="4" t="str">
        <f>"201511022211"</f>
        <v>201511022211</v>
      </c>
    </row>
    <row r="1319" spans="1:2" x14ac:dyDescent="0.25">
      <c r="A1319" s="4">
        <v>1317</v>
      </c>
      <c r="B1319" s="4" t="str">
        <f>"201511024031"</f>
        <v>201511024031</v>
      </c>
    </row>
    <row r="1320" spans="1:2" x14ac:dyDescent="0.25">
      <c r="A1320" s="4">
        <v>1318</v>
      </c>
      <c r="B1320" s="4" t="str">
        <f>"201511026253"</f>
        <v>201511026253</v>
      </c>
    </row>
    <row r="1321" spans="1:2" x14ac:dyDescent="0.25">
      <c r="A1321" s="4">
        <v>1319</v>
      </c>
      <c r="B1321" s="4" t="str">
        <f>"201511027410"</f>
        <v>201511027410</v>
      </c>
    </row>
    <row r="1322" spans="1:2" x14ac:dyDescent="0.25">
      <c r="A1322" s="4">
        <v>1320</v>
      </c>
      <c r="B1322" s="4" t="str">
        <f>"201511027424"</f>
        <v>201511027424</v>
      </c>
    </row>
    <row r="1323" spans="1:2" x14ac:dyDescent="0.25">
      <c r="A1323" s="4">
        <v>1321</v>
      </c>
      <c r="B1323" s="4" t="str">
        <f>"201511028011"</f>
        <v>201511028011</v>
      </c>
    </row>
    <row r="1324" spans="1:2" x14ac:dyDescent="0.25">
      <c r="A1324" s="4">
        <v>1322</v>
      </c>
      <c r="B1324" s="4" t="str">
        <f>"201511028853"</f>
        <v>201511028853</v>
      </c>
    </row>
    <row r="1325" spans="1:2" x14ac:dyDescent="0.25">
      <c r="A1325" s="4">
        <v>1323</v>
      </c>
      <c r="B1325" s="4" t="str">
        <f>"201511029958"</f>
        <v>201511029958</v>
      </c>
    </row>
    <row r="1326" spans="1:2" x14ac:dyDescent="0.25">
      <c r="A1326" s="4">
        <v>1324</v>
      </c>
      <c r="B1326" s="4" t="str">
        <f>"201511031043"</f>
        <v>201511031043</v>
      </c>
    </row>
    <row r="1327" spans="1:2" x14ac:dyDescent="0.25">
      <c r="A1327" s="4">
        <v>1325</v>
      </c>
      <c r="B1327" s="4" t="str">
        <f>"201511033383"</f>
        <v>201511033383</v>
      </c>
    </row>
    <row r="1328" spans="1:2" x14ac:dyDescent="0.25">
      <c r="A1328" s="4">
        <v>1326</v>
      </c>
      <c r="B1328" s="4" t="str">
        <f>"201511036128"</f>
        <v>201511036128</v>
      </c>
    </row>
    <row r="1329" spans="1:2" x14ac:dyDescent="0.25">
      <c r="A1329" s="4">
        <v>1327</v>
      </c>
      <c r="B1329" s="4" t="str">
        <f>"201511037574"</f>
        <v>201511037574</v>
      </c>
    </row>
    <row r="1330" spans="1:2" x14ac:dyDescent="0.25">
      <c r="A1330" s="4">
        <v>1328</v>
      </c>
      <c r="B1330" s="4" t="str">
        <f>"201511039732"</f>
        <v>201511039732</v>
      </c>
    </row>
    <row r="1331" spans="1:2" x14ac:dyDescent="0.25">
      <c r="A1331" s="4">
        <v>1329</v>
      </c>
      <c r="B1331" s="4" t="str">
        <f>"201511040042"</f>
        <v>201511040042</v>
      </c>
    </row>
    <row r="1332" spans="1:2" x14ac:dyDescent="0.25">
      <c r="A1332" s="4">
        <v>1330</v>
      </c>
      <c r="B1332" s="4" t="str">
        <f>"201511040669"</f>
        <v>201511040669</v>
      </c>
    </row>
    <row r="1333" spans="1:2" x14ac:dyDescent="0.25">
      <c r="A1333" s="4">
        <v>1331</v>
      </c>
      <c r="B1333" s="4" t="str">
        <f>"201511041124"</f>
        <v>201511041124</v>
      </c>
    </row>
    <row r="1334" spans="1:2" x14ac:dyDescent="0.25">
      <c r="A1334" s="4">
        <v>1332</v>
      </c>
      <c r="B1334" s="4" t="str">
        <f>"201511042803"</f>
        <v>201511042803</v>
      </c>
    </row>
    <row r="1335" spans="1:2" x14ac:dyDescent="0.25">
      <c r="A1335" s="4">
        <v>1333</v>
      </c>
      <c r="B1335" s="4" t="str">
        <f>"201512000257"</f>
        <v>201512000257</v>
      </c>
    </row>
    <row r="1336" spans="1:2" x14ac:dyDescent="0.25">
      <c r="A1336" s="4">
        <v>1334</v>
      </c>
      <c r="B1336" s="4" t="str">
        <f>"201512003185"</f>
        <v>201512003185</v>
      </c>
    </row>
    <row r="1337" spans="1:2" x14ac:dyDescent="0.25">
      <c r="A1337" s="4">
        <v>1335</v>
      </c>
      <c r="B1337" s="4" t="str">
        <f>"201601000061"</f>
        <v>201601000061</v>
      </c>
    </row>
    <row r="1338" spans="1:2" x14ac:dyDescent="0.25">
      <c r="A1338" s="4">
        <v>1336</v>
      </c>
      <c r="B1338" s="4" t="str">
        <f>"201601000818"</f>
        <v>201601000818</v>
      </c>
    </row>
    <row r="1339" spans="1:2" x14ac:dyDescent="0.25">
      <c r="A1339" s="4">
        <v>1337</v>
      </c>
      <c r="B1339" s="4" t="str">
        <f>"201603000572"</f>
        <v>201603000572</v>
      </c>
    </row>
    <row r="1340" spans="1:2" x14ac:dyDescent="0.25">
      <c r="A1340" s="4">
        <v>1338</v>
      </c>
      <c r="B1340" s="4" t="str">
        <f>"201604000577"</f>
        <v>201604000577</v>
      </c>
    </row>
    <row r="1341" spans="1:2" x14ac:dyDescent="0.25">
      <c r="A1341" s="4">
        <v>1339</v>
      </c>
      <c r="B1341" s="4" t="str">
        <f>"201604001082"</f>
        <v>201604001082</v>
      </c>
    </row>
    <row r="1342" spans="1:2" x14ac:dyDescent="0.25">
      <c r="A1342" s="4">
        <v>1340</v>
      </c>
      <c r="B1342" s="4" t="str">
        <f>"201604001169"</f>
        <v>201604001169</v>
      </c>
    </row>
    <row r="1343" spans="1:2" x14ac:dyDescent="0.25">
      <c r="A1343" s="4">
        <v>1341</v>
      </c>
      <c r="B1343" s="4" t="str">
        <f>"201604001191"</f>
        <v>201604001191</v>
      </c>
    </row>
    <row r="1344" spans="1:2" x14ac:dyDescent="0.25">
      <c r="A1344" s="4">
        <v>1342</v>
      </c>
      <c r="B1344" s="4" t="str">
        <f>"201604002377"</f>
        <v>201604002377</v>
      </c>
    </row>
    <row r="1345" spans="1:2" x14ac:dyDescent="0.25">
      <c r="A1345" s="4">
        <v>1343</v>
      </c>
      <c r="B1345" s="4" t="str">
        <f>"201604003006"</f>
        <v>201604003006</v>
      </c>
    </row>
    <row r="1346" spans="1:2" x14ac:dyDescent="0.25">
      <c r="A1346" s="4">
        <v>1344</v>
      </c>
      <c r="B1346" s="4" t="str">
        <f>"201604003016"</f>
        <v>201604003016</v>
      </c>
    </row>
    <row r="1347" spans="1:2" x14ac:dyDescent="0.25">
      <c r="A1347" s="4">
        <v>1345</v>
      </c>
      <c r="B1347" s="4" t="str">
        <f>"201604003312"</f>
        <v>201604003312</v>
      </c>
    </row>
    <row r="1348" spans="1:2" x14ac:dyDescent="0.25">
      <c r="A1348" s="4">
        <v>1346</v>
      </c>
      <c r="B1348" s="4" t="str">
        <f>"201604004034"</f>
        <v>201604004034</v>
      </c>
    </row>
    <row r="1349" spans="1:2" x14ac:dyDescent="0.25">
      <c r="A1349" s="4">
        <v>1347</v>
      </c>
      <c r="B1349" s="4" t="str">
        <f>"201604004921"</f>
        <v>201604004921</v>
      </c>
    </row>
    <row r="1350" spans="1:2" x14ac:dyDescent="0.25">
      <c r="A1350" s="4">
        <v>1348</v>
      </c>
      <c r="B1350" s="4" t="str">
        <f>"201604005533"</f>
        <v>201604005533</v>
      </c>
    </row>
    <row r="1351" spans="1:2" x14ac:dyDescent="0.25">
      <c r="A1351" s="4">
        <v>1349</v>
      </c>
      <c r="B1351" s="4" t="str">
        <f>"201604005971"</f>
        <v>201604005971</v>
      </c>
    </row>
    <row r="1352" spans="1:2" x14ac:dyDescent="0.25">
      <c r="A1352" s="4">
        <v>1350</v>
      </c>
      <c r="B1352" s="4" t="str">
        <f>"201604006173"</f>
        <v>201604006173</v>
      </c>
    </row>
  </sheetData>
  <sortState ref="A3:B1352">
    <sortCondition ref="B3:B1352"/>
  </sortState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ΑΝΑΡΤΗΣΗ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Ladikou Nektaria</dc:creator>
  <cp:lastModifiedBy>Lymperis Stavros</cp:lastModifiedBy>
  <cp:lastPrinted>2022-12-13T09:47:25Z</cp:lastPrinted>
  <dcterms:created xsi:type="dcterms:W3CDTF">2022-12-12T07:12:33Z</dcterms:created>
  <dcterms:modified xsi:type="dcterms:W3CDTF">2022-12-13T11:39:33Z</dcterms:modified>
</cp:coreProperties>
</file>